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ode d'emploi" sheetId="1" r:id="rId1"/>
    <sheet name="alphabet" sheetId="2" r:id="rId2"/>
    <sheet name="alpha2" sheetId="3" r:id="rId3"/>
    <sheet name="mots" sheetId="4" r:id="rId4"/>
    <sheet name="alpha3" sheetId="5" r:id="rId5"/>
    <sheet name="alpha4" sheetId="6" r:id="rId6"/>
    <sheet name="Feuil3" sheetId="7" r:id="rId7"/>
  </sheets>
  <definedNames/>
  <calcPr fullCalcOnLoad="1"/>
</workbook>
</file>

<file path=xl/sharedStrings.xml><?xml version="1.0" encoding="utf-8"?>
<sst xmlns="http://schemas.openxmlformats.org/spreadsheetml/2006/main" count="818" uniqueCount="85">
  <si>
    <t>a</t>
  </si>
  <si>
    <t>A</t>
  </si>
  <si>
    <t xml:space="preserve">  </t>
  </si>
  <si>
    <t xml:space="preserve"> </t>
  </si>
  <si>
    <t>b</t>
  </si>
  <si>
    <t>B</t>
  </si>
  <si>
    <t>Z</t>
  </si>
  <si>
    <t>E</t>
  </si>
  <si>
    <t>R</t>
  </si>
  <si>
    <t>T</t>
  </si>
  <si>
    <t>Y</t>
  </si>
  <si>
    <t>U</t>
  </si>
  <si>
    <t>I</t>
  </si>
  <si>
    <t>O</t>
  </si>
  <si>
    <t>P</t>
  </si>
  <si>
    <t>c</t>
  </si>
  <si>
    <t>C</t>
  </si>
  <si>
    <t>d</t>
  </si>
  <si>
    <t>D</t>
  </si>
  <si>
    <t>Q</t>
  </si>
  <si>
    <t>S</t>
  </si>
  <si>
    <t>F</t>
  </si>
  <si>
    <t>G</t>
  </si>
  <si>
    <t>H</t>
  </si>
  <si>
    <t>J</t>
  </si>
  <si>
    <t>K</t>
  </si>
  <si>
    <t>L</t>
  </si>
  <si>
    <t>M</t>
  </si>
  <si>
    <t>e</t>
  </si>
  <si>
    <t>f</t>
  </si>
  <si>
    <t>W</t>
  </si>
  <si>
    <t>X</t>
  </si>
  <si>
    <t>V</t>
  </si>
  <si>
    <t>N</t>
  </si>
  <si>
    <t>g</t>
  </si>
  <si>
    <t>h</t>
  </si>
  <si>
    <t>i</t>
  </si>
  <si>
    <t>z</t>
  </si>
  <si>
    <t>r</t>
  </si>
  <si>
    <t>t</t>
  </si>
  <si>
    <t>y</t>
  </si>
  <si>
    <t>u</t>
  </si>
  <si>
    <t>o</t>
  </si>
  <si>
    <t>p</t>
  </si>
  <si>
    <t>j</t>
  </si>
  <si>
    <t>k</t>
  </si>
  <si>
    <t>q</t>
  </si>
  <si>
    <t>s</t>
  </si>
  <si>
    <t>l</t>
  </si>
  <si>
    <t>m</t>
  </si>
  <si>
    <t>w</t>
  </si>
  <si>
    <t>x</t>
  </si>
  <si>
    <t>v</t>
  </si>
  <si>
    <t>n</t>
  </si>
  <si>
    <t>arc</t>
  </si>
  <si>
    <t>biberon</t>
  </si>
  <si>
    <t>calcul</t>
  </si>
  <si>
    <t>dodo</t>
  </si>
  <si>
    <t>enfant</t>
  </si>
  <si>
    <t>fouine</t>
  </si>
  <si>
    <t>gorille</t>
  </si>
  <si>
    <t>heure</t>
  </si>
  <si>
    <t>image</t>
  </si>
  <si>
    <t>joujou</t>
  </si>
  <si>
    <t>koala</t>
  </si>
  <si>
    <t>lune</t>
  </si>
  <si>
    <t>mousse</t>
  </si>
  <si>
    <t>naja</t>
  </si>
  <si>
    <t>ours</t>
  </si>
  <si>
    <t>papa</t>
  </si>
  <si>
    <t>quille</t>
  </si>
  <si>
    <t>rabot</t>
  </si>
  <si>
    <t>salut</t>
  </si>
  <si>
    <t>tutu</t>
  </si>
  <si>
    <t>urne</t>
  </si>
  <si>
    <t>ville</t>
  </si>
  <si>
    <t>wagon</t>
  </si>
  <si>
    <t>xylophone</t>
  </si>
  <si>
    <t>yule</t>
  </si>
  <si>
    <t>zoulou</t>
  </si>
  <si>
    <t>ane</t>
  </si>
  <si>
    <t>bébé</t>
  </si>
  <si>
    <t>xéres</t>
  </si>
  <si>
    <t>zèbre</t>
  </si>
  <si>
    <r>
      <t xml:space="preserve">Mode d'emploi pour l'acquisition de l'alphabet niveau classe de CP
</t>
    </r>
    <r>
      <rPr>
        <sz val="10"/>
        <rFont val="Arial"/>
        <family val="0"/>
      </rPr>
      <t xml:space="preserve">
l'ordinateur propose la lettre en minuscule et l'enfant doit trouver sa correspondance en majuscule sur le clavier
(la lettre tapée apparaitra en majuscule seulement après l'enfoncement de la touche "entrée") 
l'ordinateur effectue une simple comparaison donc il peut indiquer faux si un espace est en trop devant ou derrière la lettre, 
de même si la lettre est en double. Pour corriger il suffit de revenir sur la cellule de saisie et d'entrée la bonne lettre. 
En bout de ligne un carré représente le clavier pour faciliter l'apprentissage de mémorisation de l'emplacement des lettres.
le premier onglet </t>
    </r>
    <r>
      <rPr>
        <b/>
        <sz val="10"/>
        <rFont val="Arial"/>
        <family val="2"/>
      </rPr>
      <t>"alphabet"</t>
    </r>
    <r>
      <rPr>
        <sz val="10"/>
        <rFont val="Arial"/>
        <family val="2"/>
      </rPr>
      <t xml:space="preserve"> </t>
    </r>
    <r>
      <rPr>
        <sz val="10"/>
        <rFont val="Arial"/>
        <family val="0"/>
      </rPr>
      <t xml:space="preserve">est prévu pour le début de l'année lorsque les enfants ne savent pas encore lire.
            L'affichage du résultat est limité à :
                                                                   </t>
    </r>
    <r>
      <rPr>
        <sz val="10"/>
        <color indexed="11"/>
        <rFont val="Arial"/>
        <family val="2"/>
      </rPr>
      <t xml:space="preserve">BRAVO en vert   </t>
    </r>
    <r>
      <rPr>
        <sz val="10"/>
        <rFont val="Arial"/>
        <family val="2"/>
      </rPr>
      <t xml:space="preserve">et </t>
    </r>
    <r>
      <rPr>
        <sz val="10"/>
        <color indexed="10"/>
        <rFont val="Arial"/>
        <family val="2"/>
      </rPr>
      <t xml:space="preserve">c'est faux en rouge
</t>
    </r>
    <r>
      <rPr>
        <sz val="10"/>
        <rFont val="Arial"/>
        <family val="2"/>
      </rPr>
      <t xml:space="preserve">les onglets </t>
    </r>
    <r>
      <rPr>
        <b/>
        <sz val="10"/>
        <rFont val="Arial"/>
        <family val="2"/>
      </rPr>
      <t xml:space="preserve">"alpha2", "alpha3" et "alpha4" </t>
    </r>
    <r>
      <rPr>
        <sz val="10"/>
        <rFont val="Arial"/>
        <family val="2"/>
      </rPr>
      <t xml:space="preserve">répondent par une phrase différente à chaque ligne en fonction de la justesse de la lettre saisie
simplement les onglets utilisent des polices de caractères différentes pour familiariser l'enfant avec diverses représentations.
l'onglet "mots" propose une copie de mots illustrant chaque lettre de l'alphabet (le principe d'utilisation est le même que précédemment)
l'onglet </t>
    </r>
    <r>
      <rPr>
        <b/>
        <sz val="10"/>
        <rFont val="Arial"/>
        <family val="2"/>
      </rPr>
      <t>"feuille3"</t>
    </r>
    <r>
      <rPr>
        <sz val="10"/>
        <rFont val="Arial"/>
        <family val="2"/>
      </rPr>
      <t xml:space="preserve"> est identique à l'onglet </t>
    </r>
    <r>
      <rPr>
        <b/>
        <sz val="10"/>
        <rFont val="Arial"/>
        <family val="2"/>
      </rPr>
      <t>"mots"</t>
    </r>
    <r>
      <rPr>
        <sz val="10"/>
        <rFont val="Arial"/>
        <family val="2"/>
      </rPr>
      <t xml:space="preserve"> mais la feuile peut être déprotégée pour permettre aux parents ou éducateurs,
voulant s'inspirer ou simplement comprendre comment fonctionne ce petit document "excel", 
de voir ce qui se cache sous les cellules.
</t>
    </r>
    <r>
      <rPr>
        <b/>
        <sz val="14"/>
        <rFont val="Arial"/>
        <family val="2"/>
      </rPr>
      <t>Voila il ne vous reste plus qu'a "cliquer" sur l'onglet de votre choix et</t>
    </r>
    <r>
      <rPr>
        <b/>
        <sz val="18"/>
        <rFont val="Arial"/>
        <family val="2"/>
      </rPr>
      <t xml:space="preserve"> 
                                                            </t>
    </r>
    <r>
      <rPr>
        <b/>
        <sz val="14"/>
        <rFont val="Arial"/>
        <family val="2"/>
      </rPr>
      <t xml:space="preserve">  bon courage</t>
    </r>
    <r>
      <rPr>
        <b/>
        <sz val="18"/>
        <rFont val="Arial"/>
        <family val="2"/>
      </rPr>
      <t xml:space="preserve"> 
                                         pour un apprentissage ludique
</t>
    </r>
    <r>
      <rPr>
        <sz val="10"/>
        <rFont val="Arial"/>
        <family val="0"/>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</si>
</sst>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0"/>
      <name val="Arial"/>
      <family val="0"/>
    </font>
    <font>
      <b/>
      <sz val="24"/>
      <color indexed="8"/>
      <name val="Arial"/>
      <family val="0"/>
    </font>
    <font>
      <sz val="18"/>
      <color indexed="8"/>
      <name val="Arial"/>
      <family val="0"/>
    </font>
    <font>
      <sz val="12"/>
      <color indexed="8"/>
      <name val="Arial"/>
      <family val="0"/>
    </font>
    <font>
      <sz val="10"/>
      <color indexed="63"/>
      <name val="Arial"/>
      <family val="0"/>
    </font>
    <font>
      <i/>
      <sz val="10"/>
      <color indexed="23"/>
      <name val="Arial"/>
      <family val="0"/>
    </font>
    <font>
      <sz val="10"/>
      <color indexed="17"/>
      <name val="Arial"/>
      <family val="0"/>
    </font>
    <font>
      <sz val="10"/>
      <color indexed="19"/>
      <name val="Arial"/>
      <family val="0"/>
    </font>
    <font>
      <sz val="10"/>
      <color indexed="16"/>
      <name val="Arial"/>
      <family val="0"/>
    </font>
    <font>
      <b/>
      <sz val="10"/>
      <color indexed="9"/>
      <name val="Arial"/>
      <family val="0"/>
    </font>
    <font>
      <b/>
      <sz val="10"/>
      <color indexed="8"/>
      <name val="Arial"/>
      <family val="0"/>
    </font>
    <font>
      <sz val="10"/>
      <color indexed="9"/>
      <name val="Arial"/>
      <family val="0"/>
    </font>
    <font>
      <b/>
      <u val="single"/>
      <sz val="12"/>
      <name val="Arial"/>
      <family val="2"/>
    </font>
    <font>
      <b/>
      <sz val="10"/>
      <name val="Arial"/>
      <family val="2"/>
    </font>
    <font>
      <sz val="10"/>
      <color indexed="11"/>
      <name val="Arial"/>
      <family val="2"/>
    </font>
    <font>
      <sz val="10"/>
      <color indexed="10"/>
      <name val="Arial"/>
      <family val="2"/>
    </font>
    <font>
      <b/>
      <sz val="18"/>
      <name val="Arial"/>
      <family val="2"/>
    </font>
    <font>
      <sz val="10"/>
      <color indexed="9"/>
      <name val="HACHETTE"/>
      <family val="0"/>
    </font>
    <font>
      <sz val="18"/>
      <name val="Arial"/>
      <family val="0"/>
    </font>
    <font>
      <sz val="18"/>
      <color indexed="9"/>
      <name val="HACHETTE"/>
      <family val="0"/>
    </font>
    <font>
      <sz val="18"/>
      <color indexed="10"/>
      <name val="Arial"/>
      <family val="0"/>
    </font>
    <font>
      <sz val="18"/>
      <color indexed="11"/>
      <name val="Arial"/>
      <family val="0"/>
    </font>
    <font>
      <sz val="18"/>
      <color indexed="9"/>
      <name val="Arial"/>
      <family val="0"/>
    </font>
    <font>
      <b/>
      <sz val="14"/>
      <color indexed="10"/>
      <name val="Arial"/>
      <family val="0"/>
    </font>
    <font>
      <i/>
      <sz val="14"/>
      <name val="Arial Black"/>
      <family val="2"/>
    </font>
    <font>
      <sz val="10"/>
      <name val="Arial Black"/>
      <family val="2"/>
    </font>
    <font>
      <i/>
      <sz val="10"/>
      <name val="Arial Black"/>
      <family val="2"/>
    </font>
    <font>
      <b/>
      <sz val="18"/>
      <name val="Arial Black"/>
      <family val="2"/>
    </font>
    <font>
      <i/>
      <sz val="18"/>
      <name val="Arial Black"/>
      <family val="2"/>
    </font>
    <font>
      <sz val="10"/>
      <name val="HACHETTE"/>
      <family val="0"/>
    </font>
    <font>
      <sz val="18"/>
      <name val="HACHETTE"/>
      <family val="0"/>
    </font>
    <font>
      <i/>
      <sz val="36"/>
      <name val="Script"/>
      <family val="4"/>
    </font>
    <font>
      <sz val="36"/>
      <color indexed="9"/>
      <name val="Script"/>
      <family val="4"/>
    </font>
    <font>
      <i/>
      <sz val="26"/>
      <name val="Monotype Corsiva"/>
      <family val="4"/>
    </font>
    <font>
      <i/>
      <sz val="26"/>
      <color indexed="9"/>
      <name val="Monotype Corsiva"/>
      <family val="4"/>
    </font>
    <font>
      <sz val="8"/>
      <name val="Arial"/>
      <family val="0"/>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s>
  <fills count="2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16"/>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ck">
        <color indexed="8"/>
      </left>
      <right style="thick">
        <color indexed="8"/>
      </right>
      <top style="thick">
        <color indexed="8"/>
      </top>
      <bottom style="thick">
        <color indexed="8"/>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2" borderId="0" applyNumberFormat="0" applyBorder="0" applyAlignment="0" applyProtection="0"/>
    <xf numFmtId="0" fontId="37" fillId="5" borderId="0" applyNumberFormat="0" applyBorder="0" applyAlignment="0" applyProtection="0"/>
    <xf numFmtId="0" fontId="37" fillId="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7" borderId="0" applyNumberFormat="0" applyBorder="0" applyAlignment="0" applyProtection="0"/>
    <xf numFmtId="0" fontId="10" fillId="0" borderId="0" applyNumberFormat="0" applyFill="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0" fillId="13" borderId="0" applyNumberFormat="0" applyBorder="0" applyAlignment="0" applyProtection="0"/>
    <xf numFmtId="0" fontId="38" fillId="10"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9" fillId="0" borderId="0" applyNumberFormat="0" applyFill="0" applyBorder="0" applyAlignment="0" applyProtection="0"/>
    <xf numFmtId="0" fontId="8" fillId="18" borderId="0" applyNumberFormat="0" applyBorder="0" applyAlignment="0" applyProtection="0"/>
    <xf numFmtId="0" fontId="40" fillId="19" borderId="1" applyNumberFormat="0" applyAlignment="0" applyProtection="0"/>
    <xf numFmtId="0" fontId="41" fillId="0" borderId="2" applyNumberFormat="0" applyFill="0" applyAlignment="0" applyProtection="0"/>
    <xf numFmtId="0" fontId="0" fillId="4" borderId="3" applyNumberFormat="0" applyFont="0" applyAlignment="0" applyProtection="0"/>
    <xf numFmtId="0" fontId="42" fillId="8" borderId="1" applyNumberFormat="0" applyAlignment="0" applyProtection="0"/>
    <xf numFmtId="0" fontId="9" fillId="20" borderId="0" applyNumberFormat="0" applyBorder="0" applyAlignment="0" applyProtection="0"/>
    <xf numFmtId="0" fontId="5" fillId="0" borderId="0" applyNumberFormat="0" applyFill="0" applyBorder="0" applyAlignment="0" applyProtection="0"/>
    <xf numFmtId="0" fontId="6" fillId="21"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22"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7" fillId="23" borderId="0" applyNumberFormat="0" applyBorder="0" applyAlignment="0" applyProtection="0"/>
    <xf numFmtId="0" fontId="44" fillId="8" borderId="0" applyNumberFormat="0" applyBorder="0" applyAlignment="0" applyProtection="0"/>
    <xf numFmtId="0" fontId="4" fillId="23" borderId="1" applyNumberFormat="0" applyAlignment="0" applyProtection="0"/>
    <xf numFmtId="9" fontId="0" fillId="0" borderId="0" applyFill="0" applyBorder="0" applyAlignment="0" applyProtection="0"/>
    <xf numFmtId="0" fontId="45" fillId="24" borderId="0" applyNumberFormat="0" applyBorder="0" applyAlignment="0" applyProtection="0"/>
    <xf numFmtId="0" fontId="46" fillId="19" borderId="4"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5" borderId="9" applyNumberFormat="0" applyAlignment="0" applyProtection="0"/>
    <xf numFmtId="0" fontId="8" fillId="0" borderId="0" applyNumberFormat="0" applyFill="0" applyBorder="0" applyAlignment="0" applyProtection="0"/>
  </cellStyleXfs>
  <cellXfs count="32">
    <xf numFmtId="0" fontId="0" fillId="0" borderId="0" xfId="0" applyAlignment="1">
      <alignment/>
    </xf>
    <xf numFmtId="0" fontId="0" fillId="0" borderId="0" xfId="0" applyAlignment="1">
      <alignment horizontal="center"/>
    </xf>
    <xf numFmtId="0" fontId="17" fillId="0" borderId="0" xfId="0" applyFont="1" applyAlignment="1">
      <alignment horizontal="center"/>
    </xf>
    <xf numFmtId="0" fontId="15" fillId="0" borderId="0" xfId="0" applyFont="1" applyAlignment="1">
      <alignment/>
    </xf>
    <xf numFmtId="0" fontId="14" fillId="0" borderId="0" xfId="0" applyFont="1" applyAlignment="1">
      <alignment/>
    </xf>
    <xf numFmtId="0" fontId="11" fillId="0" borderId="0" xfId="0" applyFont="1" applyAlignment="1">
      <alignment/>
    </xf>
    <xf numFmtId="0" fontId="18" fillId="0" borderId="0" xfId="0" applyFont="1" applyAlignment="1">
      <alignment horizontal="center"/>
    </xf>
    <xf numFmtId="0" fontId="16" fillId="0" borderId="0" xfId="0" applyFont="1" applyAlignment="1">
      <alignment horizontal="center"/>
    </xf>
    <xf numFmtId="0" fontId="19" fillId="0" borderId="0" xfId="0" applyFont="1" applyAlignment="1" applyProtection="1">
      <alignment horizontal="center"/>
      <protection locked="0"/>
    </xf>
    <xf numFmtId="0" fontId="20" fillId="0" borderId="0" xfId="0" applyFont="1" applyAlignment="1">
      <alignment/>
    </xf>
    <xf numFmtId="0" fontId="21" fillId="0" borderId="0" xfId="0" applyFont="1" applyAlignment="1">
      <alignment/>
    </xf>
    <xf numFmtId="0" fontId="18" fillId="0" borderId="0" xfId="0" applyFont="1" applyAlignment="1">
      <alignment/>
    </xf>
    <xf numFmtId="0" fontId="22" fillId="0" borderId="0" xfId="0" applyFont="1" applyAlignment="1">
      <alignment/>
    </xf>
    <xf numFmtId="0" fontId="23" fillId="26" borderId="10" xfId="0" applyFont="1" applyFill="1" applyBorder="1" applyAlignment="1">
      <alignment/>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27" fillId="0" borderId="0" xfId="0" applyFont="1" applyAlignment="1">
      <alignment horizontal="center"/>
    </xf>
    <xf numFmtId="0" fontId="28" fillId="0" borderId="0" xfId="0" applyFont="1" applyAlignment="1" applyProtection="1">
      <alignment horizontal="center"/>
      <protection locked="0"/>
    </xf>
    <xf numFmtId="0" fontId="0" fillId="0" borderId="0" xfId="0" applyFont="1" applyAlignment="1">
      <alignment horizontal="center"/>
    </xf>
    <xf numFmtId="0" fontId="16" fillId="0" borderId="0" xfId="0" applyFont="1" applyAlignment="1">
      <alignment horizontal="center"/>
    </xf>
    <xf numFmtId="0" fontId="18" fillId="0" borderId="0" xfId="0" applyFont="1" applyAlignment="1">
      <alignment horizontal="center"/>
    </xf>
    <xf numFmtId="0" fontId="29" fillId="0" borderId="0" xfId="0" applyFont="1" applyAlignment="1">
      <alignment horizontal="center"/>
    </xf>
    <xf numFmtId="0" fontId="30" fillId="0" borderId="0" xfId="0" applyFont="1" applyAlignment="1" applyProtection="1">
      <alignment horizontal="center"/>
      <protection locked="0"/>
    </xf>
    <xf numFmtId="0" fontId="31" fillId="0" borderId="0" xfId="0" applyFont="1" applyAlignment="1">
      <alignment horizontal="center"/>
    </xf>
    <xf numFmtId="0" fontId="32" fillId="0" borderId="0" xfId="0" applyFont="1" applyAlignment="1" applyProtection="1">
      <alignment horizontal="center"/>
      <protection locked="0"/>
    </xf>
    <xf numFmtId="0" fontId="32" fillId="0" borderId="0" xfId="0" applyFont="1" applyAlignment="1">
      <alignment horizontal="center"/>
    </xf>
    <xf numFmtId="0" fontId="33" fillId="0" borderId="0" xfId="0" applyFont="1" applyAlignment="1">
      <alignment horizontal="center"/>
    </xf>
    <xf numFmtId="0" fontId="34" fillId="0" borderId="0" xfId="0" applyFont="1" applyAlignment="1" applyProtection="1">
      <alignment horizontal="center"/>
      <protection locked="0"/>
    </xf>
    <xf numFmtId="0" fontId="34" fillId="0" borderId="0" xfId="0" applyFont="1" applyAlignment="1">
      <alignment horizontal="center"/>
    </xf>
    <xf numFmtId="0" fontId="12" fillId="0" borderId="0" xfId="0" applyFont="1" applyBorder="1" applyAlignment="1">
      <alignment wrapText="1"/>
    </xf>
    <xf numFmtId="0" fontId="0" fillId="0" borderId="0" xfId="0" applyAlignment="1">
      <alignment/>
    </xf>
  </cellXfs>
  <cellStyles count="6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Commentaire" xfId="47"/>
    <cellStyle name="Entrée" xfId="48"/>
    <cellStyle name="Error" xfId="49"/>
    <cellStyle name="Footnote" xfId="50"/>
    <cellStyle name="Good" xfId="51"/>
    <cellStyle name="Heading" xfId="52"/>
    <cellStyle name="Heading 1" xfId="53"/>
    <cellStyle name="Heading 2" xfId="54"/>
    <cellStyle name="Insatisfaisant" xfId="55"/>
    <cellStyle name="Comma" xfId="56"/>
    <cellStyle name="Comma [0]" xfId="57"/>
    <cellStyle name="Currency" xfId="58"/>
    <cellStyle name="Currency [0]" xfId="59"/>
    <cellStyle name="Neutral" xfId="60"/>
    <cellStyle name="Neutre" xfId="61"/>
    <cellStyle name="Note" xfId="62"/>
    <cellStyle name="Percent" xfId="63"/>
    <cellStyle name="Satisfaisant" xfId="64"/>
    <cellStyle name="Sortie" xfId="65"/>
    <cellStyle name="Status" xfId="66"/>
    <cellStyle name="Text" xfId="67"/>
    <cellStyle name="Texte explicatif" xfId="68"/>
    <cellStyle name="Titre" xfId="69"/>
    <cellStyle name="Titre 1" xfId="70"/>
    <cellStyle name="Titre 2" xfId="71"/>
    <cellStyle name="Titre 3" xfId="72"/>
    <cellStyle name="Titre 4" xfId="73"/>
    <cellStyle name="Total" xfId="74"/>
    <cellStyle name="Vérification" xfId="75"/>
    <cellStyle name="Warning"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35"/>
  <sheetViews>
    <sheetView tabSelected="1" zoomScalePageLayoutView="0" workbookViewId="0" topLeftCell="A1">
      <selection activeCell="M1" sqref="A1:IV1"/>
    </sheetView>
  </sheetViews>
  <sheetFormatPr defaultColWidth="11.00390625" defaultRowHeight="12.75"/>
  <sheetData>
    <row r="2" spans="1:12" ht="19.5" customHeight="1">
      <c r="A2" s="30" t="s">
        <v>84</v>
      </c>
      <c r="B2" s="30"/>
      <c r="C2" s="30"/>
      <c r="D2" s="30"/>
      <c r="E2" s="30"/>
      <c r="F2" s="30"/>
      <c r="G2" s="30"/>
      <c r="H2" s="30"/>
      <c r="I2" s="30"/>
      <c r="J2" s="30"/>
      <c r="K2" s="30"/>
      <c r="L2" s="30"/>
    </row>
    <row r="3" spans="1:12" ht="12.75">
      <c r="A3" s="31"/>
      <c r="B3" s="31"/>
      <c r="C3" s="31"/>
      <c r="D3" s="31"/>
      <c r="E3" s="31"/>
      <c r="F3" s="31"/>
      <c r="G3" s="31"/>
      <c r="H3" s="31"/>
      <c r="I3" s="31"/>
      <c r="J3" s="31"/>
      <c r="K3" s="31"/>
      <c r="L3" s="31"/>
    </row>
    <row r="4" spans="1:12" ht="12.75">
      <c r="A4" s="31"/>
      <c r="B4" s="31"/>
      <c r="C4" s="31"/>
      <c r="D4" s="31"/>
      <c r="E4" s="31"/>
      <c r="F4" s="31"/>
      <c r="G4" s="31"/>
      <c r="H4" s="31"/>
      <c r="I4" s="31"/>
      <c r="J4" s="31"/>
      <c r="K4" s="31"/>
      <c r="L4" s="31"/>
    </row>
    <row r="5" spans="1:12" ht="12.75">
      <c r="A5" s="31"/>
      <c r="B5" s="31"/>
      <c r="C5" s="31"/>
      <c r="D5" s="31"/>
      <c r="E5" s="31"/>
      <c r="F5" s="31"/>
      <c r="G5" s="31"/>
      <c r="H5" s="31"/>
      <c r="I5" s="31"/>
      <c r="J5" s="31"/>
      <c r="K5" s="31"/>
      <c r="L5" s="31"/>
    </row>
    <row r="6" spans="1:12" ht="12.75">
      <c r="A6" s="31"/>
      <c r="B6" s="31"/>
      <c r="C6" s="31"/>
      <c r="D6" s="31"/>
      <c r="E6" s="31"/>
      <c r="F6" s="31"/>
      <c r="G6" s="31"/>
      <c r="H6" s="31"/>
      <c r="I6" s="31"/>
      <c r="J6" s="31"/>
      <c r="K6" s="31"/>
      <c r="L6" s="31"/>
    </row>
    <row r="7" spans="1:12" ht="12.75">
      <c r="A7" s="31"/>
      <c r="B7" s="31"/>
      <c r="C7" s="31"/>
      <c r="D7" s="31"/>
      <c r="E7" s="31"/>
      <c r="F7" s="31"/>
      <c r="G7" s="31"/>
      <c r="H7" s="31"/>
      <c r="I7" s="31"/>
      <c r="J7" s="31"/>
      <c r="K7" s="31"/>
      <c r="L7" s="31"/>
    </row>
    <row r="8" spans="1:12" ht="12.75">
      <c r="A8" s="31"/>
      <c r="B8" s="31"/>
      <c r="C8" s="31"/>
      <c r="D8" s="31"/>
      <c r="E8" s="31"/>
      <c r="F8" s="31"/>
      <c r="G8" s="31"/>
      <c r="H8" s="31"/>
      <c r="I8" s="31"/>
      <c r="J8" s="31"/>
      <c r="K8" s="31"/>
      <c r="L8" s="31"/>
    </row>
    <row r="9" spans="1:12" ht="12.75">
      <c r="A9" s="31"/>
      <c r="B9" s="31"/>
      <c r="C9" s="31"/>
      <c r="D9" s="31"/>
      <c r="E9" s="31"/>
      <c r="F9" s="31"/>
      <c r="G9" s="31"/>
      <c r="H9" s="31"/>
      <c r="I9" s="31"/>
      <c r="J9" s="31"/>
      <c r="K9" s="31"/>
      <c r="L9" s="31"/>
    </row>
    <row r="10" spans="1:12" ht="12.75">
      <c r="A10" s="31"/>
      <c r="B10" s="31"/>
      <c r="C10" s="31"/>
      <c r="D10" s="31"/>
      <c r="E10" s="31"/>
      <c r="F10" s="31"/>
      <c r="G10" s="31"/>
      <c r="H10" s="31"/>
      <c r="I10" s="31"/>
      <c r="J10" s="31"/>
      <c r="K10" s="31"/>
      <c r="L10" s="31"/>
    </row>
    <row r="11" spans="1:12" ht="12.75">
      <c r="A11" s="31"/>
      <c r="B11" s="31"/>
      <c r="C11" s="31"/>
      <c r="D11" s="31"/>
      <c r="E11" s="31"/>
      <c r="F11" s="31"/>
      <c r="G11" s="31"/>
      <c r="H11" s="31"/>
      <c r="I11" s="31"/>
      <c r="J11" s="31"/>
      <c r="K11" s="31"/>
      <c r="L11" s="31"/>
    </row>
    <row r="12" spans="1:12" ht="12.75">
      <c r="A12" s="31"/>
      <c r="B12" s="31"/>
      <c r="C12" s="31"/>
      <c r="D12" s="31"/>
      <c r="E12" s="31"/>
      <c r="F12" s="31"/>
      <c r="G12" s="31"/>
      <c r="H12" s="31"/>
      <c r="I12" s="31"/>
      <c r="J12" s="31"/>
      <c r="K12" s="31"/>
      <c r="L12" s="31"/>
    </row>
    <row r="13" spans="1:12" ht="12.75">
      <c r="A13" s="31"/>
      <c r="B13" s="31"/>
      <c r="C13" s="31"/>
      <c r="D13" s="31"/>
      <c r="E13" s="31"/>
      <c r="F13" s="31"/>
      <c r="G13" s="31"/>
      <c r="H13" s="31"/>
      <c r="I13" s="31"/>
      <c r="J13" s="31"/>
      <c r="K13" s="31"/>
      <c r="L13" s="31"/>
    </row>
    <row r="14" spans="1:12" ht="12.75">
      <c r="A14" s="31"/>
      <c r="B14" s="31"/>
      <c r="C14" s="31"/>
      <c r="D14" s="31"/>
      <c r="E14" s="31"/>
      <c r="F14" s="31"/>
      <c r="G14" s="31"/>
      <c r="H14" s="31"/>
      <c r="I14" s="31"/>
      <c r="J14" s="31"/>
      <c r="K14" s="31"/>
      <c r="L14" s="31"/>
    </row>
    <row r="15" spans="1:12" ht="12.75">
      <c r="A15" s="31"/>
      <c r="B15" s="31"/>
      <c r="C15" s="31"/>
      <c r="D15" s="31"/>
      <c r="E15" s="31"/>
      <c r="F15" s="31"/>
      <c r="G15" s="31"/>
      <c r="H15" s="31"/>
      <c r="I15" s="31"/>
      <c r="J15" s="31"/>
      <c r="K15" s="31"/>
      <c r="L15" s="31"/>
    </row>
    <row r="16" spans="1:12" ht="12.75">
      <c r="A16" s="31"/>
      <c r="B16" s="31"/>
      <c r="C16" s="31"/>
      <c r="D16" s="31"/>
      <c r="E16" s="31"/>
      <c r="F16" s="31"/>
      <c r="G16" s="31"/>
      <c r="H16" s="31"/>
      <c r="I16" s="31"/>
      <c r="J16" s="31"/>
      <c r="K16" s="31"/>
      <c r="L16" s="31"/>
    </row>
    <row r="17" spans="1:12" ht="12.75">
      <c r="A17" s="31"/>
      <c r="B17" s="31"/>
      <c r="C17" s="31"/>
      <c r="D17" s="31"/>
      <c r="E17" s="31"/>
      <c r="F17" s="31"/>
      <c r="G17" s="31"/>
      <c r="H17" s="31"/>
      <c r="I17" s="31"/>
      <c r="J17" s="31"/>
      <c r="K17" s="31"/>
      <c r="L17" s="31"/>
    </row>
    <row r="18" spans="1:12" ht="12.75">
      <c r="A18" s="31"/>
      <c r="B18" s="31"/>
      <c r="C18" s="31"/>
      <c r="D18" s="31"/>
      <c r="E18" s="31"/>
      <c r="F18" s="31"/>
      <c r="G18" s="31"/>
      <c r="H18" s="31"/>
      <c r="I18" s="31"/>
      <c r="J18" s="31"/>
      <c r="K18" s="31"/>
      <c r="L18" s="31"/>
    </row>
    <row r="19" spans="1:12" ht="12.75">
      <c r="A19" s="31"/>
      <c r="B19" s="31"/>
      <c r="C19" s="31"/>
      <c r="D19" s="31"/>
      <c r="E19" s="31"/>
      <c r="F19" s="31"/>
      <c r="G19" s="31"/>
      <c r="H19" s="31"/>
      <c r="I19" s="31"/>
      <c r="J19" s="31"/>
      <c r="K19" s="31"/>
      <c r="L19" s="31"/>
    </row>
    <row r="20" spans="1:12" ht="12.75">
      <c r="A20" s="31"/>
      <c r="B20" s="31"/>
      <c r="C20" s="31"/>
      <c r="D20" s="31"/>
      <c r="E20" s="31"/>
      <c r="F20" s="31"/>
      <c r="G20" s="31"/>
      <c r="H20" s="31"/>
      <c r="I20" s="31"/>
      <c r="J20" s="31"/>
      <c r="K20" s="31"/>
      <c r="L20" s="31"/>
    </row>
    <row r="21" spans="1:12" ht="12.75">
      <c r="A21" s="31"/>
      <c r="B21" s="31"/>
      <c r="C21" s="31"/>
      <c r="D21" s="31"/>
      <c r="E21" s="31"/>
      <c r="F21" s="31"/>
      <c r="G21" s="31"/>
      <c r="H21" s="31"/>
      <c r="I21" s="31"/>
      <c r="J21" s="31"/>
      <c r="K21" s="31"/>
      <c r="L21" s="31"/>
    </row>
    <row r="22" spans="1:12" ht="12.75">
      <c r="A22" s="31"/>
      <c r="B22" s="31"/>
      <c r="C22" s="31"/>
      <c r="D22" s="31"/>
      <c r="E22" s="31"/>
      <c r="F22" s="31"/>
      <c r="G22" s="31"/>
      <c r="H22" s="31"/>
      <c r="I22" s="31"/>
      <c r="J22" s="31"/>
      <c r="K22" s="31"/>
      <c r="L22" s="31"/>
    </row>
    <row r="23" spans="1:12" ht="12.75">
      <c r="A23" s="31"/>
      <c r="B23" s="31"/>
      <c r="C23" s="31"/>
      <c r="D23" s="31"/>
      <c r="E23" s="31"/>
      <c r="F23" s="31"/>
      <c r="G23" s="31"/>
      <c r="H23" s="31"/>
      <c r="I23" s="31"/>
      <c r="J23" s="31"/>
      <c r="K23" s="31"/>
      <c r="L23" s="31"/>
    </row>
    <row r="24" spans="1:12" ht="12.75">
      <c r="A24" s="31"/>
      <c r="B24" s="31"/>
      <c r="C24" s="31"/>
      <c r="D24" s="31"/>
      <c r="E24" s="31"/>
      <c r="F24" s="31"/>
      <c r="G24" s="31"/>
      <c r="H24" s="31"/>
      <c r="I24" s="31"/>
      <c r="J24" s="31"/>
      <c r="K24" s="31"/>
      <c r="L24" s="31"/>
    </row>
    <row r="25" spans="1:12" ht="12.75">
      <c r="A25" s="31"/>
      <c r="B25" s="31"/>
      <c r="C25" s="31"/>
      <c r="D25" s="31"/>
      <c r="E25" s="31"/>
      <c r="F25" s="31"/>
      <c r="G25" s="31"/>
      <c r="H25" s="31"/>
      <c r="I25" s="31"/>
      <c r="J25" s="31"/>
      <c r="K25" s="31"/>
      <c r="L25" s="31"/>
    </row>
    <row r="26" spans="1:12" ht="12.75">
      <c r="A26" s="31"/>
      <c r="B26" s="31"/>
      <c r="C26" s="31"/>
      <c r="D26" s="31"/>
      <c r="E26" s="31"/>
      <c r="F26" s="31"/>
      <c r="G26" s="31"/>
      <c r="H26" s="31"/>
      <c r="I26" s="31"/>
      <c r="J26" s="31"/>
      <c r="K26" s="31"/>
      <c r="L26" s="31"/>
    </row>
    <row r="27" spans="1:12" ht="12.75">
      <c r="A27" s="31"/>
      <c r="B27" s="31"/>
      <c r="C27" s="31"/>
      <c r="D27" s="31"/>
      <c r="E27" s="31"/>
      <c r="F27" s="31"/>
      <c r="G27" s="31"/>
      <c r="H27" s="31"/>
      <c r="I27" s="31"/>
      <c r="J27" s="31"/>
      <c r="K27" s="31"/>
      <c r="L27" s="31"/>
    </row>
    <row r="28" spans="1:12" ht="12.75">
      <c r="A28" s="31"/>
      <c r="B28" s="31"/>
      <c r="C28" s="31"/>
      <c r="D28" s="31"/>
      <c r="E28" s="31"/>
      <c r="F28" s="31"/>
      <c r="G28" s="31"/>
      <c r="H28" s="31"/>
      <c r="I28" s="31"/>
      <c r="J28" s="31"/>
      <c r="K28" s="31"/>
      <c r="L28" s="31"/>
    </row>
    <row r="29" spans="1:12" ht="12.75">
      <c r="A29" s="31"/>
      <c r="B29" s="31"/>
      <c r="C29" s="31"/>
      <c r="D29" s="31"/>
      <c r="E29" s="31"/>
      <c r="F29" s="31"/>
      <c r="G29" s="31"/>
      <c r="H29" s="31"/>
      <c r="I29" s="31"/>
      <c r="J29" s="31"/>
      <c r="K29" s="31"/>
      <c r="L29" s="31"/>
    </row>
    <row r="30" spans="1:12" ht="12.75">
      <c r="A30" s="31"/>
      <c r="B30" s="31"/>
      <c r="C30" s="31"/>
      <c r="D30" s="31"/>
      <c r="E30" s="31"/>
      <c r="F30" s="31"/>
      <c r="G30" s="31"/>
      <c r="H30" s="31"/>
      <c r="I30" s="31"/>
      <c r="J30" s="31"/>
      <c r="K30" s="31"/>
      <c r="L30" s="31"/>
    </row>
    <row r="31" spans="1:12" ht="12.75">
      <c r="A31" s="31"/>
      <c r="B31" s="31"/>
      <c r="C31" s="31"/>
      <c r="D31" s="31"/>
      <c r="E31" s="31"/>
      <c r="F31" s="31"/>
      <c r="G31" s="31"/>
      <c r="H31" s="31"/>
      <c r="I31" s="31"/>
      <c r="J31" s="31"/>
      <c r="K31" s="31"/>
      <c r="L31" s="31"/>
    </row>
    <row r="32" spans="1:12" ht="12.75">
      <c r="A32" s="31"/>
      <c r="B32" s="31"/>
      <c r="C32" s="31"/>
      <c r="D32" s="31"/>
      <c r="E32" s="31"/>
      <c r="F32" s="31"/>
      <c r="G32" s="31"/>
      <c r="H32" s="31"/>
      <c r="I32" s="31"/>
      <c r="J32" s="31"/>
      <c r="K32" s="31"/>
      <c r="L32" s="31"/>
    </row>
    <row r="33" spans="1:12" ht="12.75">
      <c r="A33" s="31"/>
      <c r="B33" s="31"/>
      <c r="C33" s="31"/>
      <c r="D33" s="31"/>
      <c r="E33" s="31"/>
      <c r="F33" s="31"/>
      <c r="G33" s="31"/>
      <c r="H33" s="31"/>
      <c r="I33" s="31"/>
      <c r="J33" s="31"/>
      <c r="K33" s="31"/>
      <c r="L33" s="31"/>
    </row>
    <row r="34" spans="1:12" ht="12.75">
      <c r="A34" s="31"/>
      <c r="B34" s="31"/>
      <c r="C34" s="31"/>
      <c r="D34" s="31"/>
      <c r="E34" s="31"/>
      <c r="F34" s="31"/>
      <c r="G34" s="31"/>
      <c r="H34" s="31"/>
      <c r="I34" s="31"/>
      <c r="J34" s="31"/>
      <c r="K34" s="31"/>
      <c r="L34" s="31"/>
    </row>
    <row r="35" spans="1:12" ht="12.75">
      <c r="A35" s="31"/>
      <c r="B35" s="31"/>
      <c r="C35" s="31"/>
      <c r="D35" s="31"/>
      <c r="E35" s="31"/>
      <c r="F35" s="31"/>
      <c r="G35" s="31"/>
      <c r="H35" s="31"/>
      <c r="I35" s="31"/>
      <c r="J35" s="31"/>
      <c r="K35" s="31"/>
      <c r="L35" s="31"/>
    </row>
  </sheetData>
  <sheetProtection password="CCA0" sheet="1"/>
  <mergeCells count="1">
    <mergeCell ref="A2:L35"/>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27"/>
  <sheetViews>
    <sheetView zoomScalePageLayoutView="0" workbookViewId="0" topLeftCell="A1">
      <selection activeCell="C1" sqref="C1"/>
    </sheetView>
  </sheetViews>
  <sheetFormatPr defaultColWidth="11.00390625" defaultRowHeight="12.75"/>
  <cols>
    <col min="1" max="2" width="11.421875" style="1" customWidth="1"/>
    <col min="3" max="3" width="5.140625" style="2" customWidth="1"/>
    <col min="4" max="4" width="16.00390625" style="3" customWidth="1"/>
    <col min="5" max="5" width="10.57421875" style="4" customWidth="1"/>
    <col min="6" max="6" width="3.8515625" style="0" customWidth="1"/>
    <col min="7" max="7" width="3.421875" style="0" customWidth="1"/>
    <col min="8" max="8" width="11.421875" style="5" customWidth="1"/>
    <col min="9" max="17" width="2.7109375" style="0" customWidth="1"/>
    <col min="18" max="18" width="3.7109375" style="0" customWidth="1"/>
  </cols>
  <sheetData>
    <row r="1" spans="1:11" ht="23.25">
      <c r="A1" s="6" t="s">
        <v>0</v>
      </c>
      <c r="B1" s="7">
        <f aca="true" t="shared" si="0" ref="B1:B27">UPPER(C1)</f>
      </c>
      <c r="C1" s="8"/>
      <c r="D1" s="9" t="str">
        <f aca="true" t="shared" si="1" ref="D1:D26">IF(C1&lt;&gt;"",IF(C1&lt;&gt;H1,"c'est faux"," ")," ")</f>
        <v> </v>
      </c>
      <c r="E1" s="10" t="str">
        <f aca="true" t="shared" si="2" ref="E1:E26">IF(C1&lt;&gt;H1," ","bravo")</f>
        <v> </v>
      </c>
      <c r="F1" s="11"/>
      <c r="G1" s="11"/>
      <c r="H1" s="12" t="s">
        <v>1</v>
      </c>
      <c r="I1" t="s">
        <v>2</v>
      </c>
      <c r="K1" t="s">
        <v>3</v>
      </c>
    </row>
    <row r="2" spans="1:18" ht="23.25">
      <c r="A2" s="6" t="s">
        <v>4</v>
      </c>
      <c r="B2" s="7">
        <f t="shared" si="0"/>
      </c>
      <c r="C2" s="8"/>
      <c r="D2" s="9" t="str">
        <f t="shared" si="1"/>
        <v> </v>
      </c>
      <c r="E2" s="10" t="str">
        <f t="shared" si="2"/>
        <v> </v>
      </c>
      <c r="F2" s="11"/>
      <c r="G2" s="11"/>
      <c r="H2" s="12" t="s">
        <v>5</v>
      </c>
      <c r="I2" s="13" t="s">
        <v>1</v>
      </c>
      <c r="J2" s="13" t="s">
        <v>6</v>
      </c>
      <c r="K2" s="13" t="s">
        <v>7</v>
      </c>
      <c r="L2" s="13" t="s">
        <v>8</v>
      </c>
      <c r="M2" s="13" t="s">
        <v>9</v>
      </c>
      <c r="N2" s="13" t="s">
        <v>10</v>
      </c>
      <c r="O2" s="13" t="s">
        <v>11</v>
      </c>
      <c r="P2" s="13" t="s">
        <v>12</v>
      </c>
      <c r="Q2" s="13" t="s">
        <v>13</v>
      </c>
      <c r="R2" s="13" t="s">
        <v>14</v>
      </c>
    </row>
    <row r="3" spans="1:18" ht="23.25">
      <c r="A3" s="6" t="s">
        <v>15</v>
      </c>
      <c r="B3" s="7">
        <f t="shared" si="0"/>
      </c>
      <c r="C3" s="8"/>
      <c r="D3" s="9" t="str">
        <f t="shared" si="1"/>
        <v> </v>
      </c>
      <c r="E3" s="10" t="str">
        <f t="shared" si="2"/>
        <v> </v>
      </c>
      <c r="F3" s="11"/>
      <c r="G3" s="11"/>
      <c r="H3" s="12" t="s">
        <v>16</v>
      </c>
      <c r="I3" s="13"/>
      <c r="J3" s="13"/>
      <c r="K3" s="13"/>
      <c r="L3" s="13"/>
      <c r="M3" s="13"/>
      <c r="N3" s="13"/>
      <c r="O3" s="13"/>
      <c r="P3" s="13"/>
      <c r="Q3" s="13"/>
      <c r="R3" s="13"/>
    </row>
    <row r="4" spans="1:18" ht="23.25">
      <c r="A4" s="6" t="s">
        <v>17</v>
      </c>
      <c r="B4" s="7">
        <f t="shared" si="0"/>
      </c>
      <c r="C4" s="8"/>
      <c r="D4" s="9" t="str">
        <f t="shared" si="1"/>
        <v> </v>
      </c>
      <c r="E4" s="10" t="str">
        <f t="shared" si="2"/>
        <v> </v>
      </c>
      <c r="F4" s="11"/>
      <c r="G4" s="11"/>
      <c r="H4" s="12" t="s">
        <v>18</v>
      </c>
      <c r="I4" s="13" t="s">
        <v>19</v>
      </c>
      <c r="J4" s="13" t="s">
        <v>20</v>
      </c>
      <c r="K4" s="13" t="s">
        <v>18</v>
      </c>
      <c r="L4" s="13" t="s">
        <v>21</v>
      </c>
      <c r="M4" s="13" t="s">
        <v>22</v>
      </c>
      <c r="N4" s="13" t="s">
        <v>23</v>
      </c>
      <c r="O4" s="13" t="s">
        <v>24</v>
      </c>
      <c r="P4" s="13" t="s">
        <v>25</v>
      </c>
      <c r="Q4" s="13" t="s">
        <v>26</v>
      </c>
      <c r="R4" s="13" t="s">
        <v>27</v>
      </c>
    </row>
    <row r="5" spans="1:18" ht="23.25">
      <c r="A5" s="6" t="s">
        <v>28</v>
      </c>
      <c r="B5" s="7">
        <f t="shared" si="0"/>
      </c>
      <c r="C5" s="8"/>
      <c r="D5" s="9" t="str">
        <f t="shared" si="1"/>
        <v> </v>
      </c>
      <c r="E5" s="10" t="str">
        <f t="shared" si="2"/>
        <v> </v>
      </c>
      <c r="F5" s="11"/>
      <c r="G5" s="11"/>
      <c r="H5" s="12" t="s">
        <v>7</v>
      </c>
      <c r="I5" s="13"/>
      <c r="J5" s="13"/>
      <c r="K5" s="13"/>
      <c r="L5" s="13"/>
      <c r="M5" s="13"/>
      <c r="N5" s="13"/>
      <c r="O5" s="13"/>
      <c r="P5" s="13"/>
      <c r="Q5" s="13"/>
      <c r="R5" s="13"/>
    </row>
    <row r="6" spans="1:18" ht="23.25">
      <c r="A6" s="6" t="s">
        <v>29</v>
      </c>
      <c r="B6" s="7">
        <f t="shared" si="0"/>
      </c>
      <c r="C6" s="8"/>
      <c r="D6" s="9" t="str">
        <f t="shared" si="1"/>
        <v> </v>
      </c>
      <c r="E6" s="10" t="str">
        <f t="shared" si="2"/>
        <v> </v>
      </c>
      <c r="F6" s="11"/>
      <c r="G6" s="11"/>
      <c r="H6" s="12" t="s">
        <v>21</v>
      </c>
      <c r="I6" s="13" t="s">
        <v>30</v>
      </c>
      <c r="J6" s="13" t="s">
        <v>31</v>
      </c>
      <c r="K6" s="13" t="s">
        <v>16</v>
      </c>
      <c r="L6" s="13" t="s">
        <v>32</v>
      </c>
      <c r="M6" s="13" t="s">
        <v>5</v>
      </c>
      <c r="N6" s="13" t="s">
        <v>33</v>
      </c>
      <c r="O6" s="13"/>
      <c r="P6" s="13"/>
      <c r="Q6" s="13"/>
      <c r="R6" s="13"/>
    </row>
    <row r="7" spans="1:8" ht="23.25">
      <c r="A7" s="6" t="s">
        <v>34</v>
      </c>
      <c r="B7" s="7">
        <f t="shared" si="0"/>
      </c>
      <c r="C7" s="8"/>
      <c r="D7" s="9" t="str">
        <f t="shared" si="1"/>
        <v> </v>
      </c>
      <c r="E7" s="10" t="str">
        <f t="shared" si="2"/>
        <v> </v>
      </c>
      <c r="F7" s="11"/>
      <c r="G7" s="11"/>
      <c r="H7" s="12" t="s">
        <v>22</v>
      </c>
    </row>
    <row r="8" spans="1:8" ht="23.25">
      <c r="A8" s="6" t="s">
        <v>35</v>
      </c>
      <c r="B8" s="7">
        <f t="shared" si="0"/>
      </c>
      <c r="C8" s="8"/>
      <c r="D8" s="9" t="str">
        <f t="shared" si="1"/>
        <v> </v>
      </c>
      <c r="E8" s="10" t="str">
        <f t="shared" si="2"/>
        <v> </v>
      </c>
      <c r="F8" s="11"/>
      <c r="G8" s="11"/>
      <c r="H8" s="12" t="s">
        <v>23</v>
      </c>
    </row>
    <row r="9" spans="1:18" ht="23.25">
      <c r="A9" s="6" t="s">
        <v>36</v>
      </c>
      <c r="B9" s="7">
        <f t="shared" si="0"/>
      </c>
      <c r="C9" s="8"/>
      <c r="D9" s="9" t="str">
        <f t="shared" si="1"/>
        <v> </v>
      </c>
      <c r="E9" s="10" t="str">
        <f t="shared" si="2"/>
        <v> </v>
      </c>
      <c r="F9" s="11"/>
      <c r="G9" s="11"/>
      <c r="H9" s="12" t="s">
        <v>12</v>
      </c>
      <c r="I9" s="13" t="s">
        <v>0</v>
      </c>
      <c r="J9" s="13" t="s">
        <v>37</v>
      </c>
      <c r="K9" s="13" t="s">
        <v>28</v>
      </c>
      <c r="L9" s="13" t="s">
        <v>38</v>
      </c>
      <c r="M9" s="13" t="s">
        <v>39</v>
      </c>
      <c r="N9" s="13" t="s">
        <v>40</v>
      </c>
      <c r="O9" s="13" t="s">
        <v>41</v>
      </c>
      <c r="P9" s="13" t="s">
        <v>36</v>
      </c>
      <c r="Q9" s="13" t="s">
        <v>42</v>
      </c>
      <c r="R9" s="13" t="s">
        <v>43</v>
      </c>
    </row>
    <row r="10" spans="1:18" ht="23.25">
      <c r="A10" s="6" t="s">
        <v>44</v>
      </c>
      <c r="B10" s="7">
        <f t="shared" si="0"/>
      </c>
      <c r="C10" s="8"/>
      <c r="D10" s="9" t="str">
        <f t="shared" si="1"/>
        <v> </v>
      </c>
      <c r="E10" s="10" t="str">
        <f t="shared" si="2"/>
        <v> </v>
      </c>
      <c r="F10" s="11"/>
      <c r="G10" s="11"/>
      <c r="H10" s="12" t="s">
        <v>24</v>
      </c>
      <c r="I10" s="13"/>
      <c r="J10" s="13"/>
      <c r="K10" s="13"/>
      <c r="L10" s="13"/>
      <c r="M10" s="13"/>
      <c r="N10" s="13"/>
      <c r="O10" s="13"/>
      <c r="P10" s="13"/>
      <c r="Q10" s="13"/>
      <c r="R10" s="13"/>
    </row>
    <row r="11" spans="1:18" ht="23.25">
      <c r="A11" s="6" t="s">
        <v>45</v>
      </c>
      <c r="B11" s="7">
        <f t="shared" si="0"/>
      </c>
      <c r="C11" s="8"/>
      <c r="D11" s="9" t="str">
        <f t="shared" si="1"/>
        <v> </v>
      </c>
      <c r="E11" s="10" t="str">
        <f t="shared" si="2"/>
        <v> </v>
      </c>
      <c r="F11" s="11"/>
      <c r="G11" s="11"/>
      <c r="H11" s="12" t="s">
        <v>25</v>
      </c>
      <c r="I11" s="13" t="s">
        <v>46</v>
      </c>
      <c r="J11" s="13" t="s">
        <v>47</v>
      </c>
      <c r="K11" s="13" t="s">
        <v>17</v>
      </c>
      <c r="L11" s="13" t="s">
        <v>29</v>
      </c>
      <c r="M11" s="13" t="s">
        <v>34</v>
      </c>
      <c r="N11" s="13" t="s">
        <v>35</v>
      </c>
      <c r="O11" s="13" t="s">
        <v>44</v>
      </c>
      <c r="P11" s="13" t="s">
        <v>45</v>
      </c>
      <c r="Q11" s="13" t="s">
        <v>48</v>
      </c>
      <c r="R11" s="13" t="s">
        <v>49</v>
      </c>
    </row>
    <row r="12" spans="1:18" ht="23.25">
      <c r="A12" s="6" t="s">
        <v>48</v>
      </c>
      <c r="B12" s="7">
        <f t="shared" si="0"/>
      </c>
      <c r="C12" s="8"/>
      <c r="D12" s="9" t="str">
        <f t="shared" si="1"/>
        <v> </v>
      </c>
      <c r="E12" s="10" t="str">
        <f t="shared" si="2"/>
        <v> </v>
      </c>
      <c r="F12" s="11"/>
      <c r="G12" s="11"/>
      <c r="H12" s="12" t="s">
        <v>26</v>
      </c>
      <c r="I12" s="13"/>
      <c r="J12" s="13"/>
      <c r="K12" s="13"/>
      <c r="L12" s="13"/>
      <c r="M12" s="13"/>
      <c r="N12" s="13"/>
      <c r="O12" s="13"/>
      <c r="P12" s="13"/>
      <c r="Q12" s="13"/>
      <c r="R12" s="13"/>
    </row>
    <row r="13" spans="1:18" ht="23.25">
      <c r="A13" s="6" t="s">
        <v>49</v>
      </c>
      <c r="B13" s="7">
        <f t="shared" si="0"/>
      </c>
      <c r="C13" s="8"/>
      <c r="D13" s="9" t="str">
        <f t="shared" si="1"/>
        <v> </v>
      </c>
      <c r="E13" s="10" t="str">
        <f t="shared" si="2"/>
        <v> </v>
      </c>
      <c r="F13" s="11"/>
      <c r="G13" s="11"/>
      <c r="H13" s="12" t="s">
        <v>27</v>
      </c>
      <c r="I13" s="13" t="s">
        <v>50</v>
      </c>
      <c r="J13" s="13" t="s">
        <v>51</v>
      </c>
      <c r="K13" s="13" t="s">
        <v>15</v>
      </c>
      <c r="L13" s="13" t="s">
        <v>52</v>
      </c>
      <c r="M13" s="13" t="s">
        <v>4</v>
      </c>
      <c r="N13" s="13" t="s">
        <v>53</v>
      </c>
      <c r="O13" s="13"/>
      <c r="P13" s="13"/>
      <c r="Q13" s="13"/>
      <c r="R13" s="13"/>
    </row>
    <row r="14" spans="1:8" ht="23.25">
      <c r="A14" s="6" t="s">
        <v>53</v>
      </c>
      <c r="B14" s="7">
        <f t="shared" si="0"/>
      </c>
      <c r="C14" s="8"/>
      <c r="D14" s="9" t="str">
        <f t="shared" si="1"/>
        <v> </v>
      </c>
      <c r="E14" s="10" t="str">
        <f t="shared" si="2"/>
        <v> </v>
      </c>
      <c r="F14" s="11"/>
      <c r="G14" s="11"/>
      <c r="H14" s="12" t="s">
        <v>33</v>
      </c>
    </row>
    <row r="15" spans="1:8" ht="23.25">
      <c r="A15" s="6" t="s">
        <v>42</v>
      </c>
      <c r="B15" s="7">
        <f t="shared" si="0"/>
      </c>
      <c r="C15" s="8"/>
      <c r="D15" s="9" t="str">
        <f t="shared" si="1"/>
        <v> </v>
      </c>
      <c r="E15" s="10" t="str">
        <f t="shared" si="2"/>
        <v> </v>
      </c>
      <c r="F15" s="11"/>
      <c r="G15" s="11"/>
      <c r="H15" s="12" t="s">
        <v>13</v>
      </c>
    </row>
    <row r="16" spans="1:18" ht="23.25">
      <c r="A16" s="6" t="s">
        <v>43</v>
      </c>
      <c r="B16" s="7">
        <f t="shared" si="0"/>
      </c>
      <c r="C16" s="8"/>
      <c r="D16" s="9" t="str">
        <f t="shared" si="1"/>
        <v> </v>
      </c>
      <c r="E16" s="10" t="str">
        <f t="shared" si="2"/>
        <v> </v>
      </c>
      <c r="F16" s="11"/>
      <c r="G16" s="11"/>
      <c r="H16" s="12" t="s">
        <v>14</v>
      </c>
      <c r="I16" s="13" t="s">
        <v>1</v>
      </c>
      <c r="J16" s="13" t="s">
        <v>6</v>
      </c>
      <c r="K16" s="13" t="s">
        <v>7</v>
      </c>
      <c r="L16" s="13" t="s">
        <v>8</v>
      </c>
      <c r="M16" s="13" t="s">
        <v>9</v>
      </c>
      <c r="N16" s="13" t="s">
        <v>10</v>
      </c>
      <c r="O16" s="13" t="s">
        <v>11</v>
      </c>
      <c r="P16" s="13" t="s">
        <v>12</v>
      </c>
      <c r="Q16" s="13" t="s">
        <v>13</v>
      </c>
      <c r="R16" s="13" t="s">
        <v>14</v>
      </c>
    </row>
    <row r="17" spans="1:18" ht="23.25">
      <c r="A17" s="6" t="s">
        <v>46</v>
      </c>
      <c r="B17" s="7">
        <f t="shared" si="0"/>
      </c>
      <c r="C17" s="8"/>
      <c r="D17" s="9" t="str">
        <f t="shared" si="1"/>
        <v> </v>
      </c>
      <c r="E17" s="10" t="str">
        <f t="shared" si="2"/>
        <v> </v>
      </c>
      <c r="F17" s="11"/>
      <c r="G17" s="11"/>
      <c r="H17" s="12" t="s">
        <v>19</v>
      </c>
      <c r="I17" s="13"/>
      <c r="J17" s="13"/>
      <c r="K17" s="13"/>
      <c r="L17" s="13"/>
      <c r="M17" s="13"/>
      <c r="N17" s="13"/>
      <c r="O17" s="13"/>
      <c r="P17" s="13"/>
      <c r="Q17" s="13"/>
      <c r="R17" s="13"/>
    </row>
    <row r="18" spans="1:18" ht="23.25">
      <c r="A18" s="6" t="s">
        <v>38</v>
      </c>
      <c r="B18" s="7">
        <f t="shared" si="0"/>
      </c>
      <c r="C18" s="8"/>
      <c r="D18" s="9" t="str">
        <f t="shared" si="1"/>
        <v> </v>
      </c>
      <c r="E18" s="10" t="str">
        <f t="shared" si="2"/>
        <v> </v>
      </c>
      <c r="F18" s="11"/>
      <c r="G18" s="11"/>
      <c r="H18" s="12" t="s">
        <v>8</v>
      </c>
      <c r="I18" s="13" t="s">
        <v>19</v>
      </c>
      <c r="J18" s="13" t="s">
        <v>20</v>
      </c>
      <c r="K18" s="13" t="s">
        <v>18</v>
      </c>
      <c r="L18" s="13" t="s">
        <v>21</v>
      </c>
      <c r="M18" s="13" t="s">
        <v>22</v>
      </c>
      <c r="N18" s="13" t="s">
        <v>23</v>
      </c>
      <c r="O18" s="13" t="s">
        <v>24</v>
      </c>
      <c r="P18" s="13" t="s">
        <v>25</v>
      </c>
      <c r="Q18" s="13" t="s">
        <v>26</v>
      </c>
      <c r="R18" s="13" t="s">
        <v>27</v>
      </c>
    </row>
    <row r="19" spans="1:18" ht="23.25">
      <c r="A19" s="6" t="s">
        <v>47</v>
      </c>
      <c r="B19" s="7">
        <f t="shared" si="0"/>
      </c>
      <c r="C19" s="8"/>
      <c r="D19" s="9" t="str">
        <f t="shared" si="1"/>
        <v> </v>
      </c>
      <c r="E19" s="10" t="str">
        <f t="shared" si="2"/>
        <v> </v>
      </c>
      <c r="F19" s="11"/>
      <c r="G19" s="11"/>
      <c r="H19" s="12" t="s">
        <v>20</v>
      </c>
      <c r="I19" s="13"/>
      <c r="J19" s="13"/>
      <c r="K19" s="13"/>
      <c r="L19" s="13"/>
      <c r="M19" s="13"/>
      <c r="N19" s="13"/>
      <c r="O19" s="13"/>
      <c r="P19" s="13"/>
      <c r="Q19" s="13"/>
      <c r="R19" s="13"/>
    </row>
    <row r="20" spans="1:18" ht="23.25">
      <c r="A20" s="6" t="s">
        <v>39</v>
      </c>
      <c r="B20" s="7">
        <f t="shared" si="0"/>
      </c>
      <c r="C20" s="8"/>
      <c r="D20" s="9" t="str">
        <f t="shared" si="1"/>
        <v> </v>
      </c>
      <c r="E20" s="10" t="str">
        <f t="shared" si="2"/>
        <v> </v>
      </c>
      <c r="F20" s="11"/>
      <c r="G20" s="11"/>
      <c r="H20" s="12" t="s">
        <v>9</v>
      </c>
      <c r="I20" s="13" t="s">
        <v>30</v>
      </c>
      <c r="J20" s="13" t="s">
        <v>31</v>
      </c>
      <c r="K20" s="13" t="s">
        <v>16</v>
      </c>
      <c r="L20" s="13" t="s">
        <v>32</v>
      </c>
      <c r="M20" s="13" t="s">
        <v>5</v>
      </c>
      <c r="N20" s="13" t="s">
        <v>33</v>
      </c>
      <c r="O20" s="13"/>
      <c r="P20" s="13"/>
      <c r="Q20" s="13"/>
      <c r="R20" s="13"/>
    </row>
    <row r="21" spans="1:8" ht="23.25">
      <c r="A21" s="6" t="s">
        <v>41</v>
      </c>
      <c r="B21" s="7">
        <f t="shared" si="0"/>
      </c>
      <c r="C21" s="8"/>
      <c r="D21" s="9" t="str">
        <f t="shared" si="1"/>
        <v> </v>
      </c>
      <c r="E21" s="10" t="str">
        <f t="shared" si="2"/>
        <v> </v>
      </c>
      <c r="F21" s="11"/>
      <c r="G21" s="11"/>
      <c r="H21" s="12" t="s">
        <v>11</v>
      </c>
    </row>
    <row r="22" spans="1:8" ht="23.25">
      <c r="A22" s="6" t="s">
        <v>52</v>
      </c>
      <c r="B22" s="7">
        <f t="shared" si="0"/>
      </c>
      <c r="C22" s="8"/>
      <c r="D22" s="9" t="str">
        <f t="shared" si="1"/>
        <v> </v>
      </c>
      <c r="E22" s="10" t="str">
        <f t="shared" si="2"/>
        <v> </v>
      </c>
      <c r="F22" s="11"/>
      <c r="G22" s="11"/>
      <c r="H22" s="12" t="s">
        <v>32</v>
      </c>
    </row>
    <row r="23" spans="1:18" ht="23.25">
      <c r="A23" s="6" t="s">
        <v>50</v>
      </c>
      <c r="B23" s="7">
        <f t="shared" si="0"/>
      </c>
      <c r="C23" s="8"/>
      <c r="D23" s="9" t="str">
        <f t="shared" si="1"/>
        <v> </v>
      </c>
      <c r="E23" s="10" t="str">
        <f t="shared" si="2"/>
        <v> </v>
      </c>
      <c r="F23" s="11"/>
      <c r="G23" s="11"/>
      <c r="H23" s="12" t="s">
        <v>30</v>
      </c>
      <c r="I23" s="13" t="s">
        <v>0</v>
      </c>
      <c r="J23" s="13" t="s">
        <v>37</v>
      </c>
      <c r="K23" s="13" t="s">
        <v>28</v>
      </c>
      <c r="L23" s="13" t="s">
        <v>38</v>
      </c>
      <c r="M23" s="13" t="s">
        <v>39</v>
      </c>
      <c r="N23" s="13" t="s">
        <v>40</v>
      </c>
      <c r="O23" s="13" t="s">
        <v>41</v>
      </c>
      <c r="P23" s="13" t="s">
        <v>36</v>
      </c>
      <c r="Q23" s="13" t="s">
        <v>42</v>
      </c>
      <c r="R23" s="13" t="s">
        <v>43</v>
      </c>
    </row>
    <row r="24" spans="1:18" ht="23.25">
      <c r="A24" s="6" t="s">
        <v>51</v>
      </c>
      <c r="B24" s="7">
        <f t="shared" si="0"/>
      </c>
      <c r="C24" s="8"/>
      <c r="D24" s="9" t="str">
        <f t="shared" si="1"/>
        <v> </v>
      </c>
      <c r="E24" s="10" t="str">
        <f t="shared" si="2"/>
        <v> </v>
      </c>
      <c r="F24" s="11"/>
      <c r="G24" s="11"/>
      <c r="H24" s="12" t="s">
        <v>31</v>
      </c>
      <c r="I24" s="13"/>
      <c r="J24" s="13"/>
      <c r="K24" s="13"/>
      <c r="L24" s="13"/>
      <c r="M24" s="13"/>
      <c r="N24" s="13"/>
      <c r="O24" s="13"/>
      <c r="P24" s="13"/>
      <c r="Q24" s="13"/>
      <c r="R24" s="13"/>
    </row>
    <row r="25" spans="1:18" ht="23.25">
      <c r="A25" s="6" t="s">
        <v>40</v>
      </c>
      <c r="B25" s="7">
        <f t="shared" si="0"/>
      </c>
      <c r="C25" s="8"/>
      <c r="D25" s="9" t="str">
        <f t="shared" si="1"/>
        <v> </v>
      </c>
      <c r="E25" s="10" t="str">
        <f t="shared" si="2"/>
        <v> </v>
      </c>
      <c r="F25" s="11"/>
      <c r="G25" s="11"/>
      <c r="H25" s="12" t="s">
        <v>10</v>
      </c>
      <c r="I25" s="13" t="s">
        <v>46</v>
      </c>
      <c r="J25" s="13" t="s">
        <v>47</v>
      </c>
      <c r="K25" s="13" t="s">
        <v>17</v>
      </c>
      <c r="L25" s="13" t="s">
        <v>29</v>
      </c>
      <c r="M25" s="13" t="s">
        <v>34</v>
      </c>
      <c r="N25" s="13" t="s">
        <v>35</v>
      </c>
      <c r="O25" s="13" t="s">
        <v>44</v>
      </c>
      <c r="P25" s="13" t="s">
        <v>45</v>
      </c>
      <c r="Q25" s="13" t="s">
        <v>48</v>
      </c>
      <c r="R25" s="13" t="s">
        <v>49</v>
      </c>
    </row>
    <row r="26" spans="1:18" ht="23.25">
      <c r="A26" s="6" t="s">
        <v>37</v>
      </c>
      <c r="B26" s="7">
        <f t="shared" si="0"/>
      </c>
      <c r="C26" s="8"/>
      <c r="D26" s="9" t="str">
        <f t="shared" si="1"/>
        <v> </v>
      </c>
      <c r="E26" s="10" t="str">
        <f t="shared" si="2"/>
        <v> </v>
      </c>
      <c r="F26" s="11"/>
      <c r="G26" s="11"/>
      <c r="H26" s="12" t="s">
        <v>6</v>
      </c>
      <c r="I26" s="13"/>
      <c r="J26" s="13"/>
      <c r="K26" s="13"/>
      <c r="L26" s="13"/>
      <c r="M26" s="13"/>
      <c r="N26" s="13"/>
      <c r="O26" s="13"/>
      <c r="P26" s="13"/>
      <c r="Q26" s="13"/>
      <c r="R26" s="13"/>
    </row>
    <row r="27" spans="1:18" ht="23.25">
      <c r="A27" s="6"/>
      <c r="B27" s="6">
        <f t="shared" si="0"/>
      </c>
      <c r="C27" s="8"/>
      <c r="D27" s="9"/>
      <c r="E27" s="10"/>
      <c r="F27" s="11"/>
      <c r="G27" s="11"/>
      <c r="H27" s="12"/>
      <c r="I27" s="13" t="s">
        <v>50</v>
      </c>
      <c r="J27" s="13" t="s">
        <v>51</v>
      </c>
      <c r="K27" s="13" t="s">
        <v>15</v>
      </c>
      <c r="L27" s="13" t="s">
        <v>52</v>
      </c>
      <c r="M27" s="13" t="s">
        <v>4</v>
      </c>
      <c r="N27" s="13" t="s">
        <v>53</v>
      </c>
      <c r="O27" s="13"/>
      <c r="P27" s="13"/>
      <c r="Q27" s="13"/>
      <c r="R27" s="13"/>
    </row>
  </sheetData>
  <sheetProtection password="CCA0" sheet="1" select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Q27"/>
  <sheetViews>
    <sheetView zoomScalePageLayoutView="0" workbookViewId="0" topLeftCell="A1">
      <selection activeCell="C1" sqref="C1"/>
    </sheetView>
  </sheetViews>
  <sheetFormatPr defaultColWidth="11.00390625" defaultRowHeight="12.75"/>
  <cols>
    <col min="1" max="2" width="11.421875" style="1" customWidth="1"/>
    <col min="3" max="3" width="5.140625" style="2" customWidth="1"/>
    <col min="4" max="4" width="31.00390625" style="3" customWidth="1"/>
    <col min="5" max="5" width="31.7109375" style="4" customWidth="1"/>
    <col min="6" max="6" width="3.421875" style="0" customWidth="1"/>
    <col min="7" max="15" width="2.7109375" style="0" customWidth="1"/>
    <col min="16" max="16" width="3.7109375" style="0" customWidth="1"/>
  </cols>
  <sheetData>
    <row r="1" spans="1:17" ht="23.25">
      <c r="A1" s="6" t="s">
        <v>0</v>
      </c>
      <c r="B1" s="7">
        <f aca="true" t="shared" si="0" ref="B1:B27">UPPER(C1)</f>
      </c>
      <c r="C1" s="8"/>
      <c r="D1" s="9" t="str">
        <f>IF(C1&lt;&gt;"",IF(C1&lt;&gt;A1,"Oh! attention..."," ")," ")</f>
        <v> </v>
      </c>
      <c r="E1" s="10" t="str">
        <f>IF(C1&lt;&gt;A1," ","bravo tu as compris")</f>
        <v> </v>
      </c>
      <c r="F1" s="11"/>
      <c r="G1" t="s">
        <v>2</v>
      </c>
      <c r="I1" t="s">
        <v>3</v>
      </c>
      <c r="Q1" t="s">
        <v>3</v>
      </c>
    </row>
    <row r="2" spans="1:16" ht="23.25">
      <c r="A2" s="6" t="s">
        <v>4</v>
      </c>
      <c r="B2" s="7">
        <f t="shared" si="0"/>
      </c>
      <c r="C2" s="8"/>
      <c r="D2" s="9" t="str">
        <f>IF(C2&lt;&gt;"",IF(C2&lt;&gt;A2,"regarde mieux"," ")," ")</f>
        <v> </v>
      </c>
      <c r="E2" s="10" t="str">
        <f>IF(C2&lt;&gt;A2," ","c'est bien continue")</f>
        <v> </v>
      </c>
      <c r="F2" s="11"/>
      <c r="G2" s="13" t="s">
        <v>1</v>
      </c>
      <c r="H2" s="13" t="s">
        <v>6</v>
      </c>
      <c r="I2" s="13" t="s">
        <v>7</v>
      </c>
      <c r="J2" s="13" t="s">
        <v>8</v>
      </c>
      <c r="K2" s="13" t="s">
        <v>9</v>
      </c>
      <c r="L2" s="13" t="s">
        <v>10</v>
      </c>
      <c r="M2" s="13" t="s">
        <v>11</v>
      </c>
      <c r="N2" s="13" t="s">
        <v>12</v>
      </c>
      <c r="O2" s="13" t="s">
        <v>13</v>
      </c>
      <c r="P2" s="13" t="s">
        <v>14</v>
      </c>
    </row>
    <row r="3" spans="1:16" ht="23.25">
      <c r="A3" s="6" t="s">
        <v>15</v>
      </c>
      <c r="B3" s="7">
        <f t="shared" si="0"/>
      </c>
      <c r="C3" s="8"/>
      <c r="D3" s="9" t="str">
        <f>IF(C3&lt;&gt;"",IF(C3&lt;&gt;A3,"fais attention"," ")," ")</f>
        <v> </v>
      </c>
      <c r="E3" s="10" t="str">
        <f>IF(C3&lt;&gt;A3," ","hé bien voilà")</f>
        <v> </v>
      </c>
      <c r="F3" s="11"/>
      <c r="G3" s="13"/>
      <c r="H3" s="13"/>
      <c r="I3" s="13"/>
      <c r="J3" s="13"/>
      <c r="K3" s="13"/>
      <c r="L3" s="13"/>
      <c r="M3" s="13"/>
      <c r="N3" s="13"/>
      <c r="O3" s="13"/>
      <c r="P3" s="13"/>
    </row>
    <row r="4" spans="1:16" ht="23.25">
      <c r="A4" s="6" t="s">
        <v>17</v>
      </c>
      <c r="B4" s="7">
        <f t="shared" si="0"/>
      </c>
      <c r="C4" s="8"/>
      <c r="D4" s="9" t="str">
        <f>IF(C4&lt;&gt;"",IF(C4&lt;&gt;A4,"allons allons"," ")," ")</f>
        <v> </v>
      </c>
      <c r="E4" s="10" t="str">
        <f>IF(C4&lt;&gt;A4," ","très bien")</f>
        <v> </v>
      </c>
      <c r="F4" s="11"/>
      <c r="G4" s="13" t="s">
        <v>19</v>
      </c>
      <c r="H4" s="13" t="s">
        <v>20</v>
      </c>
      <c r="I4" s="13" t="s">
        <v>18</v>
      </c>
      <c r="J4" s="13" t="s">
        <v>21</v>
      </c>
      <c r="K4" s="13" t="s">
        <v>22</v>
      </c>
      <c r="L4" s="13" t="s">
        <v>23</v>
      </c>
      <c r="M4" s="13" t="s">
        <v>24</v>
      </c>
      <c r="N4" s="13" t="s">
        <v>25</v>
      </c>
      <c r="O4" s="13" t="s">
        <v>26</v>
      </c>
      <c r="P4" s="13" t="s">
        <v>27</v>
      </c>
    </row>
    <row r="5" spans="1:16" ht="23.25">
      <c r="A5" s="6" t="s">
        <v>28</v>
      </c>
      <c r="B5" s="7">
        <f t="shared" si="0"/>
      </c>
      <c r="C5" s="8"/>
      <c r="D5" s="9" t="str">
        <f>IF(C5&lt;&gt;"",IF(C5&lt;&gt;A5,"mais non voyons"," ")," ")</f>
        <v> </v>
      </c>
      <c r="E5" s="10" t="str">
        <f>IF(C5&lt;&gt;A5," ","très fort")</f>
        <v> </v>
      </c>
      <c r="F5" s="11"/>
      <c r="G5" s="13"/>
      <c r="H5" s="13"/>
      <c r="I5" s="13"/>
      <c r="J5" s="13"/>
      <c r="K5" s="13"/>
      <c r="L5" s="13"/>
      <c r="M5" s="13"/>
      <c r="N5" s="13"/>
      <c r="O5" s="13"/>
      <c r="P5" s="13"/>
    </row>
    <row r="6" spans="1:16" ht="23.25">
      <c r="A6" s="6" t="s">
        <v>29</v>
      </c>
      <c r="B6" s="7">
        <f t="shared" si="0"/>
      </c>
      <c r="C6" s="8"/>
      <c r="D6" s="9" t="str">
        <f>IF(C6&lt;&gt;"",IF(C6&lt;&gt;A6,"essaie encore"," ")," ")</f>
        <v> </v>
      </c>
      <c r="E6" s="10" t="str">
        <f>IF(C6&lt;&gt;A6," ","magnifique")</f>
        <v> </v>
      </c>
      <c r="F6" s="11"/>
      <c r="G6" s="13" t="s">
        <v>30</v>
      </c>
      <c r="H6" s="13" t="s">
        <v>31</v>
      </c>
      <c r="I6" s="13" t="s">
        <v>16</v>
      </c>
      <c r="J6" s="13" t="s">
        <v>32</v>
      </c>
      <c r="K6" s="13" t="s">
        <v>5</v>
      </c>
      <c r="L6" s="13" t="s">
        <v>33</v>
      </c>
      <c r="M6" s="13"/>
      <c r="N6" s="13"/>
      <c r="O6" s="13"/>
      <c r="P6" s="13"/>
    </row>
    <row r="7" spans="1:6" ht="23.25">
      <c r="A7" s="6" t="s">
        <v>34</v>
      </c>
      <c r="B7" s="7">
        <f t="shared" si="0"/>
      </c>
      <c r="C7" s="8"/>
      <c r="D7" s="9" t="str">
        <f>IF(C7&lt;&gt;"",IF(C7&lt;&gt;A7,"s'il te plait"," ")," ")</f>
        <v> </v>
      </c>
      <c r="E7" s="10" t="str">
        <f>IF(C7&lt;&gt;A7," ","génial")</f>
        <v> </v>
      </c>
      <c r="F7" s="11"/>
    </row>
    <row r="8" spans="1:6" ht="23.25">
      <c r="A8" s="6" t="s">
        <v>35</v>
      </c>
      <c r="B8" s="7">
        <f t="shared" si="0"/>
      </c>
      <c r="C8" s="8"/>
      <c r="D8" s="9" t="str">
        <f>IF(C8&lt;&gt;"",IF(C8&lt;&gt;A8,"réfléchis"," ")," ")</f>
        <v> </v>
      </c>
      <c r="E8" s="10" t="str">
        <f>IF(C8&lt;&gt;A8," ","chapeau")</f>
        <v> </v>
      </c>
      <c r="F8" s="11"/>
    </row>
    <row r="9" spans="1:16" ht="23.25">
      <c r="A9" s="6" t="s">
        <v>36</v>
      </c>
      <c r="B9" s="7">
        <f t="shared" si="0"/>
      </c>
      <c r="C9" s="8"/>
      <c r="D9" s="9" t="str">
        <f>IF(C9&lt;&gt;"",IF(C9&lt;&gt;A9,"un effort"," ")," ")</f>
        <v> </v>
      </c>
      <c r="E9" s="10" t="str">
        <f>IF(C9&lt;&gt;A9," ","félicitations")</f>
        <v> </v>
      </c>
      <c r="F9" s="11"/>
      <c r="G9" s="13" t="s">
        <v>0</v>
      </c>
      <c r="H9" s="13" t="s">
        <v>37</v>
      </c>
      <c r="I9" s="13" t="s">
        <v>28</v>
      </c>
      <c r="J9" s="13" t="s">
        <v>38</v>
      </c>
      <c r="K9" s="13" t="s">
        <v>39</v>
      </c>
      <c r="L9" s="13" t="s">
        <v>40</v>
      </c>
      <c r="M9" s="13" t="s">
        <v>41</v>
      </c>
      <c r="N9" s="13" t="s">
        <v>36</v>
      </c>
      <c r="O9" s="13" t="s">
        <v>42</v>
      </c>
      <c r="P9" s="13" t="s">
        <v>43</v>
      </c>
    </row>
    <row r="10" spans="1:16" ht="23.25">
      <c r="A10" s="6" t="s">
        <v>44</v>
      </c>
      <c r="B10" s="7">
        <f t="shared" si="0"/>
      </c>
      <c r="C10" s="8"/>
      <c r="D10" s="9" t="str">
        <f>IF(C10&lt;&gt;"",IF(C10&lt;&gt;A10,"courage"," ")," ")</f>
        <v> </v>
      </c>
      <c r="E10" s="10" t="str">
        <f>IF(C10&lt;&gt;A10," ","très fort")</f>
        <v> </v>
      </c>
      <c r="F10" s="11"/>
      <c r="G10" s="13"/>
      <c r="H10" s="13"/>
      <c r="I10" s="13"/>
      <c r="J10" s="13"/>
      <c r="K10" s="13"/>
      <c r="L10" s="13"/>
      <c r="M10" s="13"/>
      <c r="N10" s="13"/>
      <c r="O10" s="13"/>
      <c r="P10" s="13"/>
    </row>
    <row r="11" spans="1:16" ht="23.25">
      <c r="A11" s="6" t="s">
        <v>45</v>
      </c>
      <c r="B11" s="7">
        <f t="shared" si="0"/>
      </c>
      <c r="C11" s="8"/>
      <c r="D11" s="9" t="str">
        <f>IF(C11&lt;&gt;"",IF(C11&lt;&gt;A11,"recommence"," ")," ")</f>
        <v> </v>
      </c>
      <c r="E11" s="10" t="str">
        <f>IF(C11&lt;&gt;A11," ","très très fort")</f>
        <v> </v>
      </c>
      <c r="F11" s="11"/>
      <c r="G11" s="13" t="s">
        <v>46</v>
      </c>
      <c r="H11" s="13" t="s">
        <v>47</v>
      </c>
      <c r="I11" s="13" t="s">
        <v>17</v>
      </c>
      <c r="J11" s="13" t="s">
        <v>29</v>
      </c>
      <c r="K11" s="13" t="s">
        <v>34</v>
      </c>
      <c r="L11" s="13" t="s">
        <v>35</v>
      </c>
      <c r="M11" s="13" t="s">
        <v>44</v>
      </c>
      <c r="N11" s="13" t="s">
        <v>45</v>
      </c>
      <c r="O11" s="13" t="s">
        <v>48</v>
      </c>
      <c r="P11" s="13" t="s">
        <v>49</v>
      </c>
    </row>
    <row r="12" spans="1:16" ht="23.25">
      <c r="A12" s="6" t="s">
        <v>48</v>
      </c>
      <c r="B12" s="7">
        <f t="shared" si="0"/>
      </c>
      <c r="C12" s="8"/>
      <c r="D12" s="9" t="str">
        <f>IF(C12&lt;&gt;"",IF(C12&lt;&gt;A12,"regarde mieux"," ")," ")</f>
        <v> </v>
      </c>
      <c r="E12" s="10" t="str">
        <f>IF(C12&lt;&gt;A12," ","fantastique")</f>
        <v> </v>
      </c>
      <c r="F12" s="11"/>
      <c r="G12" s="13"/>
      <c r="H12" s="13"/>
      <c r="I12" s="13"/>
      <c r="J12" s="13"/>
      <c r="K12" s="13"/>
      <c r="L12" s="13"/>
      <c r="M12" s="13"/>
      <c r="N12" s="13"/>
      <c r="O12" s="13"/>
      <c r="P12" s="13"/>
    </row>
    <row r="13" spans="1:16" ht="23.25">
      <c r="A13" s="6" t="s">
        <v>49</v>
      </c>
      <c r="B13" s="7">
        <f t="shared" si="0"/>
      </c>
      <c r="C13" s="8"/>
      <c r="D13" s="9" t="str">
        <f>IF(C13&lt;&gt;"",IF(C13&lt;&gt;A13,"réveille toi"," ")," ")</f>
        <v> </v>
      </c>
      <c r="E13" s="10" t="str">
        <f>IF(C13&lt;&gt;A13," ","sensationnel")</f>
        <v> </v>
      </c>
      <c r="F13" s="11"/>
      <c r="G13" s="13" t="s">
        <v>50</v>
      </c>
      <c r="H13" s="13" t="s">
        <v>51</v>
      </c>
      <c r="I13" s="13" t="s">
        <v>15</v>
      </c>
      <c r="J13" s="13" t="s">
        <v>52</v>
      </c>
      <c r="K13" s="13" t="s">
        <v>4</v>
      </c>
      <c r="L13" s="13" t="s">
        <v>53</v>
      </c>
      <c r="M13" s="13"/>
      <c r="N13" s="13"/>
      <c r="O13" s="13"/>
      <c r="P13" s="13"/>
    </row>
    <row r="14" spans="1:6" ht="23.25">
      <c r="A14" s="6" t="s">
        <v>53</v>
      </c>
      <c r="B14" s="7">
        <f t="shared" si="0"/>
      </c>
      <c r="C14" s="8"/>
      <c r="D14" s="9" t="str">
        <f>IF(C14&lt;&gt;"",IF(C14&lt;&gt;A14,"mais non mais non"," ")," ")</f>
        <v> </v>
      </c>
      <c r="E14" s="10" t="str">
        <f>IF(C14&lt;&gt;A14," ","tu m'impressionnes")</f>
        <v> </v>
      </c>
      <c r="F14" s="11"/>
    </row>
    <row r="15" spans="1:6" ht="23.25">
      <c r="A15" s="6" t="s">
        <v>42</v>
      </c>
      <c r="B15" s="7">
        <f t="shared" si="0"/>
      </c>
      <c r="C15" s="8"/>
      <c r="D15" s="9" t="str">
        <f>IF(C15&lt;&gt;"",IF(C15&lt;&gt;A15,"alors alors"," ")," ")</f>
        <v> </v>
      </c>
      <c r="E15" s="10" t="str">
        <f>IF(C15&lt;&gt;A15," ","mais oui")</f>
        <v> </v>
      </c>
      <c r="F15" s="11"/>
    </row>
    <row r="16" spans="1:16" ht="23.25">
      <c r="A16" s="6" t="s">
        <v>43</v>
      </c>
      <c r="B16" s="7">
        <f t="shared" si="0"/>
      </c>
      <c r="C16" s="8"/>
      <c r="D16" s="9" t="str">
        <f>IF(C16&lt;&gt;"",IF(C16&lt;&gt;A16,"déjà fatigué(e)"," ")," ")</f>
        <v> </v>
      </c>
      <c r="E16" s="10" t="str">
        <f>IF(C16&lt;&gt;A16," ","merveilleux")</f>
        <v> </v>
      </c>
      <c r="F16" s="11"/>
      <c r="G16" s="13" t="s">
        <v>1</v>
      </c>
      <c r="H16" s="13" t="s">
        <v>6</v>
      </c>
      <c r="I16" s="13" t="s">
        <v>7</v>
      </c>
      <c r="J16" s="13" t="s">
        <v>8</v>
      </c>
      <c r="K16" s="13" t="s">
        <v>9</v>
      </c>
      <c r="L16" s="13" t="s">
        <v>10</v>
      </c>
      <c r="M16" s="13" t="s">
        <v>11</v>
      </c>
      <c r="N16" s="13" t="s">
        <v>12</v>
      </c>
      <c r="O16" s="13" t="s">
        <v>13</v>
      </c>
      <c r="P16" s="13" t="s">
        <v>14</v>
      </c>
    </row>
    <row r="17" spans="1:16" ht="23.25">
      <c r="A17" s="6" t="s">
        <v>46</v>
      </c>
      <c r="B17" s="7">
        <f t="shared" si="0"/>
      </c>
      <c r="C17" s="8"/>
      <c r="D17" s="9" t="str">
        <f>IF(C17&lt;&gt;"",IF(C17&lt;&gt;A17,"vérifie"," ")," ")</f>
        <v> </v>
      </c>
      <c r="E17" s="10" t="str">
        <f>IF(C17&lt;&gt;A17," ","parfait")</f>
        <v> </v>
      </c>
      <c r="F17" s="11"/>
      <c r="G17" s="13"/>
      <c r="H17" s="13"/>
      <c r="I17" s="13"/>
      <c r="J17" s="13"/>
      <c r="K17" s="13"/>
      <c r="L17" s="13"/>
      <c r="M17" s="13"/>
      <c r="N17" s="13"/>
      <c r="O17" s="13"/>
      <c r="P17" s="13"/>
    </row>
    <row r="18" spans="1:16" ht="23.25">
      <c r="A18" s="6" t="s">
        <v>38</v>
      </c>
      <c r="B18" s="7">
        <f t="shared" si="0"/>
      </c>
      <c r="C18" s="8"/>
      <c r="D18" s="9" t="str">
        <f>IF(C18&lt;&gt;"",IF(C18&lt;&gt;A18,"mon initiale"," ")," ")</f>
        <v> </v>
      </c>
      <c r="E18" s="10" t="str">
        <f>IF(C18&lt;&gt;A18," ","un rêve")</f>
        <v> </v>
      </c>
      <c r="F18" s="11"/>
      <c r="G18" s="13" t="s">
        <v>19</v>
      </c>
      <c r="H18" s="13" t="s">
        <v>20</v>
      </c>
      <c r="I18" s="13" t="s">
        <v>18</v>
      </c>
      <c r="J18" s="13" t="s">
        <v>21</v>
      </c>
      <c r="K18" s="13" t="s">
        <v>22</v>
      </c>
      <c r="L18" s="13" t="s">
        <v>23</v>
      </c>
      <c r="M18" s="13" t="s">
        <v>24</v>
      </c>
      <c r="N18" s="13" t="s">
        <v>25</v>
      </c>
      <c r="O18" s="13" t="s">
        <v>26</v>
      </c>
      <c r="P18" s="13" t="s">
        <v>27</v>
      </c>
    </row>
    <row r="19" spans="1:16" ht="23.25">
      <c r="A19" s="6" t="s">
        <v>47</v>
      </c>
      <c r="B19" s="7">
        <f t="shared" si="0"/>
      </c>
      <c r="C19" s="8"/>
      <c r="D19" s="9" t="str">
        <f>IF(C19&lt;&gt;"",IF(C19&lt;&gt;A19,"comme un serpent"," ")," ")</f>
        <v> </v>
      </c>
      <c r="E19" s="10" t="str">
        <f>IF(C19&lt;&gt;A19," ","hé oui")</f>
        <v> </v>
      </c>
      <c r="F19" s="11"/>
      <c r="G19" s="13"/>
      <c r="H19" s="13"/>
      <c r="I19" s="13"/>
      <c r="J19" s="13"/>
      <c r="K19" s="13"/>
      <c r="L19" s="13"/>
      <c r="M19" s="13"/>
      <c r="N19" s="13"/>
      <c r="O19" s="13"/>
      <c r="P19" s="13"/>
    </row>
    <row r="20" spans="1:16" ht="23.25">
      <c r="A20" s="6" t="s">
        <v>39</v>
      </c>
      <c r="B20" s="7">
        <f t="shared" si="0"/>
      </c>
      <c r="C20" s="8"/>
      <c r="D20" s="9" t="str">
        <f>IF(C20&lt;&gt;"",IF(C20&lt;&gt;A20,"c'est trop"," ")," ")</f>
        <v> </v>
      </c>
      <c r="E20" s="10" t="str">
        <f>IF(C20&lt;&gt;A20," ","bravissimo")</f>
        <v> </v>
      </c>
      <c r="F20" s="11"/>
      <c r="G20" s="13" t="s">
        <v>30</v>
      </c>
      <c r="H20" s="13" t="s">
        <v>31</v>
      </c>
      <c r="I20" s="13" t="s">
        <v>16</v>
      </c>
      <c r="J20" s="13" t="s">
        <v>32</v>
      </c>
      <c r="K20" s="13" t="s">
        <v>5</v>
      </c>
      <c r="L20" s="13" t="s">
        <v>33</v>
      </c>
      <c r="M20" s="13"/>
      <c r="N20" s="13"/>
      <c r="O20" s="13"/>
      <c r="P20" s="13"/>
    </row>
    <row r="21" spans="1:6" ht="23.25">
      <c r="A21" s="6" t="s">
        <v>41</v>
      </c>
      <c r="B21" s="7">
        <f t="shared" si="0"/>
      </c>
      <c r="C21" s="8"/>
      <c r="D21" s="9" t="str">
        <f>IF(C21&lt;&gt;"",IF(C21&lt;&gt;A21,"comme utile"," ")," ")</f>
        <v> </v>
      </c>
      <c r="E21" s="10" t="str">
        <f>IF(C21&lt;&gt;A21," ","félicitation")</f>
        <v> </v>
      </c>
      <c r="F21" s="11"/>
    </row>
    <row r="22" spans="1:6" ht="23.25">
      <c r="A22" s="6" t="s">
        <v>52</v>
      </c>
      <c r="B22" s="7">
        <f t="shared" si="0"/>
      </c>
      <c r="C22" s="8"/>
      <c r="D22" s="9" t="str">
        <f>IF(C22&lt;&gt;"",IF(C22&lt;&gt;A22,"c'est faux"," ")," ")</f>
        <v> </v>
      </c>
      <c r="E22" s="10" t="str">
        <f>IF(C22&lt;&gt;A22," ","voila c'est bien")</f>
        <v> </v>
      </c>
      <c r="F22" s="11"/>
    </row>
    <row r="23" spans="1:16" ht="23.25">
      <c r="A23" s="6" t="s">
        <v>50</v>
      </c>
      <c r="B23" s="7">
        <f t="shared" si="0"/>
      </c>
      <c r="C23" s="8"/>
      <c r="D23" s="9" t="str">
        <f>IF(C23&lt;&gt;"",IF(C23&lt;&gt;A23,"comme winnie"," ")," ")</f>
        <v> </v>
      </c>
      <c r="E23" s="10" t="str">
        <f>IF(C23&lt;&gt;A23," ","quel savoir")</f>
        <v> </v>
      </c>
      <c r="F23" s="11"/>
      <c r="G23" s="13" t="s">
        <v>0</v>
      </c>
      <c r="H23" s="13" t="s">
        <v>37</v>
      </c>
      <c r="I23" s="13" t="s">
        <v>28</v>
      </c>
      <c r="J23" s="13" t="s">
        <v>38</v>
      </c>
      <c r="K23" s="13" t="s">
        <v>39</v>
      </c>
      <c r="L23" s="13" t="s">
        <v>40</v>
      </c>
      <c r="M23" s="13" t="s">
        <v>41</v>
      </c>
      <c r="N23" s="13" t="s">
        <v>36</v>
      </c>
      <c r="O23" s="13" t="s">
        <v>42</v>
      </c>
      <c r="P23" s="13" t="s">
        <v>43</v>
      </c>
    </row>
    <row r="24" spans="1:16" ht="23.25">
      <c r="A24" s="6" t="s">
        <v>51</v>
      </c>
      <c r="B24" s="7">
        <f t="shared" si="0"/>
      </c>
      <c r="C24" s="8"/>
      <c r="D24" s="9" t="str">
        <f>IF(C24&lt;&gt;"",IF(C24&lt;&gt;A24,"et alors"," ")," ")</f>
        <v> </v>
      </c>
      <c r="E24" s="10" t="str">
        <f>IF(C24&lt;&gt;A24," ","c'était dur")</f>
        <v> </v>
      </c>
      <c r="F24" s="11"/>
      <c r="G24" s="13"/>
      <c r="H24" s="13"/>
      <c r="I24" s="13"/>
      <c r="J24" s="13"/>
      <c r="K24" s="13"/>
      <c r="L24" s="13"/>
      <c r="M24" s="13"/>
      <c r="N24" s="13"/>
      <c r="O24" s="13"/>
      <c r="P24" s="13"/>
    </row>
    <row r="25" spans="1:16" ht="23.25">
      <c r="A25" s="6" t="s">
        <v>40</v>
      </c>
      <c r="B25" s="7">
        <f t="shared" si="0"/>
      </c>
      <c r="C25" s="8"/>
      <c r="D25" s="9" t="str">
        <f>IF(C25&lt;&gt;"",IF(C25&lt;&gt;A25,"encore un effort"," ")," ")</f>
        <v> </v>
      </c>
      <c r="E25" s="10" t="str">
        <f>IF(C25&lt;&gt;A25," ","on touche au but")</f>
        <v> </v>
      </c>
      <c r="F25" s="11"/>
      <c r="G25" s="13" t="s">
        <v>46</v>
      </c>
      <c r="H25" s="13" t="s">
        <v>47</v>
      </c>
      <c r="I25" s="13" t="s">
        <v>17</v>
      </c>
      <c r="J25" s="13" t="s">
        <v>29</v>
      </c>
      <c r="K25" s="13" t="s">
        <v>34</v>
      </c>
      <c r="L25" s="13" t="s">
        <v>35</v>
      </c>
      <c r="M25" s="13" t="s">
        <v>44</v>
      </c>
      <c r="N25" s="13" t="s">
        <v>45</v>
      </c>
      <c r="O25" s="13" t="s">
        <v>48</v>
      </c>
      <c r="P25" s="13" t="s">
        <v>49</v>
      </c>
    </row>
    <row r="26" spans="1:16" ht="23.25">
      <c r="A26" s="6" t="s">
        <v>37</v>
      </c>
      <c r="B26" s="7">
        <f t="shared" si="0"/>
      </c>
      <c r="C26" s="8"/>
      <c r="D26" s="9" t="str">
        <f>IF(C26&lt;&gt;"",IF(C26&lt;&gt;A26,"aller aller"," ")," ")</f>
        <v> </v>
      </c>
      <c r="E26" s="10" t="str">
        <f>IF(C26&lt;&gt;A26," ","c'est fini bravo")</f>
        <v> </v>
      </c>
      <c r="F26" s="11"/>
      <c r="G26" s="13"/>
      <c r="H26" s="13"/>
      <c r="I26" s="13"/>
      <c r="J26" s="13"/>
      <c r="K26" s="13"/>
      <c r="L26" s="13"/>
      <c r="M26" s="13"/>
      <c r="N26" s="13"/>
      <c r="O26" s="13"/>
      <c r="P26" s="13"/>
    </row>
    <row r="27" spans="1:16" ht="23.25">
      <c r="A27" s="6"/>
      <c r="B27" s="6">
        <f t="shared" si="0"/>
      </c>
      <c r="C27" s="8"/>
      <c r="D27" s="9"/>
      <c r="E27" s="10"/>
      <c r="F27" s="11"/>
      <c r="G27" s="13" t="s">
        <v>50</v>
      </c>
      <c r="H27" s="13" t="s">
        <v>51</v>
      </c>
      <c r="I27" s="13" t="s">
        <v>15</v>
      </c>
      <c r="J27" s="13" t="s">
        <v>52</v>
      </c>
      <c r="K27" s="13" t="s">
        <v>4</v>
      </c>
      <c r="L27" s="13" t="s">
        <v>53</v>
      </c>
      <c r="M27" s="13"/>
      <c r="N27" s="13"/>
      <c r="O27" s="13"/>
      <c r="P27" s="13"/>
    </row>
  </sheetData>
  <sheetProtection password="CCA0" sheet="1" select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P26"/>
  <sheetViews>
    <sheetView zoomScalePageLayoutView="0" workbookViewId="0" topLeftCell="A1">
      <selection activeCell="C1" sqref="C1"/>
    </sheetView>
  </sheetViews>
  <sheetFormatPr defaultColWidth="11.00390625" defaultRowHeight="12.75"/>
  <cols>
    <col min="1" max="1" width="16.8515625" style="14" customWidth="1"/>
    <col min="2" max="2" width="24.00390625" style="15" customWidth="1"/>
    <col min="3" max="3" width="18.28125" style="16" customWidth="1"/>
    <col min="4" max="4" width="31.00390625" style="3" customWidth="1"/>
    <col min="5" max="5" width="31.57421875" style="4" customWidth="1"/>
    <col min="6" max="6" width="3.421875" style="0" customWidth="1"/>
    <col min="7" max="15" width="2.7109375" style="0" customWidth="1"/>
    <col min="16" max="16" width="3.7109375" style="0" customWidth="1"/>
  </cols>
  <sheetData>
    <row r="1" spans="1:16" ht="27">
      <c r="A1" s="14" t="s">
        <v>54</v>
      </c>
      <c r="B1" s="17">
        <f aca="true" t="shared" si="0" ref="B1:B26">UPPER(C1)</f>
      </c>
      <c r="C1" s="18"/>
      <c r="D1" s="9" t="str">
        <f>IF(C1&lt;&gt;"",IF(C1&lt;&gt;A1,"regarde mieux"," ")," ")</f>
        <v> </v>
      </c>
      <c r="E1" s="10" t="str">
        <f>IF(C1&lt;&gt;A1," ","c'est bien continue")</f>
        <v> </v>
      </c>
      <c r="F1" s="11"/>
      <c r="G1" s="13" t="s">
        <v>1</v>
      </c>
      <c r="H1" s="13" t="s">
        <v>6</v>
      </c>
      <c r="I1" s="13" t="s">
        <v>7</v>
      </c>
      <c r="J1" s="13" t="s">
        <v>8</v>
      </c>
      <c r="K1" s="13" t="s">
        <v>9</v>
      </c>
      <c r="L1" s="13" t="s">
        <v>10</v>
      </c>
      <c r="M1" s="13" t="s">
        <v>11</v>
      </c>
      <c r="N1" s="13" t="s">
        <v>12</v>
      </c>
      <c r="O1" s="13" t="s">
        <v>13</v>
      </c>
      <c r="P1" s="13" t="s">
        <v>14</v>
      </c>
    </row>
    <row r="2" spans="1:16" ht="27">
      <c r="A2" s="14" t="s">
        <v>55</v>
      </c>
      <c r="B2" s="17">
        <f t="shared" si="0"/>
      </c>
      <c r="C2" s="18"/>
      <c r="D2" s="9" t="str">
        <f>IF(C2&lt;&gt;"",IF(C2&lt;&gt;A2,"fais attention"," ")," ")</f>
        <v> </v>
      </c>
      <c r="E2" s="10" t="str">
        <f>IF(C2&lt;&gt;A2," ","hé bien voilà")</f>
        <v> </v>
      </c>
      <c r="F2" s="11"/>
      <c r="G2" s="13"/>
      <c r="H2" s="13"/>
      <c r="I2" s="13"/>
      <c r="J2" s="13"/>
      <c r="K2" s="13"/>
      <c r="L2" s="13"/>
      <c r="M2" s="13"/>
      <c r="N2" s="13"/>
      <c r="O2" s="13"/>
      <c r="P2" s="13"/>
    </row>
    <row r="3" spans="1:16" ht="27">
      <c r="A3" s="14" t="s">
        <v>56</v>
      </c>
      <c r="B3" s="17">
        <f t="shared" si="0"/>
      </c>
      <c r="C3" s="18"/>
      <c r="D3" s="9" t="str">
        <f>IF(C3&lt;&gt;"",IF(C3&lt;&gt;A3,"allons allons"," ")," ")</f>
        <v> </v>
      </c>
      <c r="E3" s="10" t="str">
        <f>IF(C3&lt;&gt;A3," ","très bien")</f>
        <v> </v>
      </c>
      <c r="F3" s="11"/>
      <c r="G3" s="13" t="s">
        <v>19</v>
      </c>
      <c r="H3" s="13" t="s">
        <v>20</v>
      </c>
      <c r="I3" s="13" t="s">
        <v>18</v>
      </c>
      <c r="J3" s="13" t="s">
        <v>21</v>
      </c>
      <c r="K3" s="13" t="s">
        <v>22</v>
      </c>
      <c r="L3" s="13" t="s">
        <v>23</v>
      </c>
      <c r="M3" s="13" t="s">
        <v>24</v>
      </c>
      <c r="N3" s="13" t="s">
        <v>25</v>
      </c>
      <c r="O3" s="13" t="s">
        <v>26</v>
      </c>
      <c r="P3" s="13" t="s">
        <v>27</v>
      </c>
    </row>
    <row r="4" spans="1:16" ht="27">
      <c r="A4" s="14" t="s">
        <v>57</v>
      </c>
      <c r="B4" s="17">
        <f t="shared" si="0"/>
      </c>
      <c r="C4" s="18"/>
      <c r="D4" s="9" t="str">
        <f>IF(C4&lt;&gt;"",IF(C4&lt;&gt;A4,"mais non voyons"," ")," ")</f>
        <v> </v>
      </c>
      <c r="E4" s="10" t="str">
        <f>IF(C4&lt;&gt;A4," ","très fort")</f>
        <v> </v>
      </c>
      <c r="F4" s="11"/>
      <c r="G4" s="13"/>
      <c r="H4" s="13"/>
      <c r="I4" s="13"/>
      <c r="J4" s="13"/>
      <c r="K4" s="13"/>
      <c r="L4" s="13"/>
      <c r="M4" s="13"/>
      <c r="N4" s="13"/>
      <c r="O4" s="13"/>
      <c r="P4" s="13"/>
    </row>
    <row r="5" spans="1:16" ht="27">
      <c r="A5" s="14" t="s">
        <v>58</v>
      </c>
      <c r="B5" s="17">
        <f t="shared" si="0"/>
      </c>
      <c r="C5" s="18"/>
      <c r="D5" s="9" t="str">
        <f>IF(C5&lt;&gt;"",IF(C5&lt;&gt;A5,"essaie encore"," ")," ")</f>
        <v> </v>
      </c>
      <c r="E5" s="10" t="str">
        <f>IF(C5&lt;&gt;A5," ","magnifique")</f>
        <v> </v>
      </c>
      <c r="F5" s="11"/>
      <c r="G5" s="13" t="s">
        <v>30</v>
      </c>
      <c r="H5" s="13" t="s">
        <v>31</v>
      </c>
      <c r="I5" s="13" t="s">
        <v>16</v>
      </c>
      <c r="J5" s="13" t="s">
        <v>32</v>
      </c>
      <c r="K5" s="13" t="s">
        <v>5</v>
      </c>
      <c r="L5" s="13" t="s">
        <v>33</v>
      </c>
      <c r="M5" s="13"/>
      <c r="N5" s="13"/>
      <c r="O5" s="13"/>
      <c r="P5" s="13"/>
    </row>
    <row r="6" spans="1:6" ht="27">
      <c r="A6" s="14" t="s">
        <v>59</v>
      </c>
      <c r="B6" s="17">
        <f t="shared" si="0"/>
      </c>
      <c r="C6" s="18"/>
      <c r="D6" s="9" t="str">
        <f>IF(C6&lt;&gt;"",IF(C6&lt;&gt;A6,"s'il te plait"," ")," ")</f>
        <v> </v>
      </c>
      <c r="E6" s="10" t="str">
        <f>IF(C6&lt;&gt;A6," ","génial")</f>
        <v> </v>
      </c>
      <c r="F6" s="11"/>
    </row>
    <row r="7" spans="1:6" ht="27">
      <c r="A7" s="14" t="s">
        <v>60</v>
      </c>
      <c r="B7" s="17">
        <f t="shared" si="0"/>
      </c>
      <c r="C7" s="18"/>
      <c r="D7" s="9" t="str">
        <f>IF(C7&lt;&gt;"",IF(C7&lt;&gt;A7,"réfléchis"," ")," ")</f>
        <v> </v>
      </c>
      <c r="E7" s="10" t="str">
        <f>IF(C7&lt;&gt;A7," ","chapeau")</f>
        <v> </v>
      </c>
      <c r="F7" s="11"/>
    </row>
    <row r="8" spans="1:16" ht="27">
      <c r="A8" s="14" t="s">
        <v>61</v>
      </c>
      <c r="B8" s="17">
        <f t="shared" si="0"/>
      </c>
      <c r="C8" s="18"/>
      <c r="D8" s="9" t="str">
        <f>IF(C8&lt;&gt;"",IF(C8&lt;&gt;A8,"un effort"," ")," ")</f>
        <v> </v>
      </c>
      <c r="E8" s="10" t="str">
        <f>IF(C8&lt;&gt;A8," ","félicitation")</f>
        <v> </v>
      </c>
      <c r="F8" s="11"/>
      <c r="G8" s="13" t="s">
        <v>0</v>
      </c>
      <c r="H8" s="13" t="s">
        <v>37</v>
      </c>
      <c r="I8" s="13" t="s">
        <v>28</v>
      </c>
      <c r="J8" s="13" t="s">
        <v>38</v>
      </c>
      <c r="K8" s="13" t="s">
        <v>39</v>
      </c>
      <c r="L8" s="13" t="s">
        <v>40</v>
      </c>
      <c r="M8" s="13" t="s">
        <v>41</v>
      </c>
      <c r="N8" s="13" t="s">
        <v>36</v>
      </c>
      <c r="O8" s="13" t="s">
        <v>42</v>
      </c>
      <c r="P8" s="13" t="s">
        <v>43</v>
      </c>
    </row>
    <row r="9" spans="1:16" ht="27">
      <c r="A9" s="14" t="s">
        <v>62</v>
      </c>
      <c r="B9" s="17">
        <f t="shared" si="0"/>
      </c>
      <c r="C9" s="18"/>
      <c r="D9" s="9" t="str">
        <f>IF(C9&lt;&gt;"",IF(C9&lt;&gt;A9,"courage"," ")," ")</f>
        <v> </v>
      </c>
      <c r="E9" s="10" t="str">
        <f>IF(C9&lt;&gt;A9," ","très fort")</f>
        <v> </v>
      </c>
      <c r="F9" s="11"/>
      <c r="G9" s="13"/>
      <c r="H9" s="13"/>
      <c r="I9" s="13"/>
      <c r="J9" s="13"/>
      <c r="K9" s="13"/>
      <c r="L9" s="13"/>
      <c r="M9" s="13"/>
      <c r="N9" s="13"/>
      <c r="O9" s="13"/>
      <c r="P9" s="13"/>
    </row>
    <row r="10" spans="1:16" ht="27">
      <c r="A10" s="14" t="s">
        <v>63</v>
      </c>
      <c r="B10" s="17">
        <f t="shared" si="0"/>
      </c>
      <c r="C10" s="18"/>
      <c r="D10" s="9" t="str">
        <f>IF(C10&lt;&gt;"",IF(C10&lt;&gt;A10,"recommence"," ")," ")</f>
        <v> </v>
      </c>
      <c r="E10" s="10" t="str">
        <f>IF(C10&lt;&gt;A10," ","très très fort")</f>
        <v> </v>
      </c>
      <c r="F10" s="11"/>
      <c r="G10" s="13" t="s">
        <v>46</v>
      </c>
      <c r="H10" s="13" t="s">
        <v>47</v>
      </c>
      <c r="I10" s="13" t="s">
        <v>17</v>
      </c>
      <c r="J10" s="13" t="s">
        <v>29</v>
      </c>
      <c r="K10" s="13" t="s">
        <v>34</v>
      </c>
      <c r="L10" s="13" t="s">
        <v>35</v>
      </c>
      <c r="M10" s="13" t="s">
        <v>44</v>
      </c>
      <c r="N10" s="13" t="s">
        <v>45</v>
      </c>
      <c r="O10" s="13" t="s">
        <v>48</v>
      </c>
      <c r="P10" s="13" t="s">
        <v>49</v>
      </c>
    </row>
    <row r="11" spans="1:16" ht="27">
      <c r="A11" s="14" t="s">
        <v>64</v>
      </c>
      <c r="B11" s="17">
        <f t="shared" si="0"/>
      </c>
      <c r="C11" s="18"/>
      <c r="D11" s="9" t="str">
        <f>IF(C11&lt;&gt;"",IF(C11&lt;&gt;A11,"regarde mieux"," ")," ")</f>
        <v> </v>
      </c>
      <c r="E11" s="10" t="str">
        <f>IF(C11&lt;&gt;A11," ","fantastique")</f>
        <v> </v>
      </c>
      <c r="F11" s="11"/>
      <c r="G11" s="13"/>
      <c r="H11" s="13"/>
      <c r="I11" s="13"/>
      <c r="J11" s="13"/>
      <c r="K11" s="13"/>
      <c r="L11" s="13"/>
      <c r="M11" s="13"/>
      <c r="N11" s="13"/>
      <c r="O11" s="13"/>
      <c r="P11" s="13"/>
    </row>
    <row r="12" spans="1:16" ht="27">
      <c r="A12" s="14" t="s">
        <v>65</v>
      </c>
      <c r="B12" s="17">
        <f t="shared" si="0"/>
      </c>
      <c r="C12" s="18"/>
      <c r="D12" s="9" t="str">
        <f>IF(C12&lt;&gt;"",IF(C12&lt;&gt;A12,"réveille toi"," ")," ")</f>
        <v> </v>
      </c>
      <c r="E12" s="10" t="str">
        <f>IF(C12&lt;&gt;A12," ","sensationnel")</f>
        <v> </v>
      </c>
      <c r="F12" s="11"/>
      <c r="G12" s="13" t="s">
        <v>50</v>
      </c>
      <c r="H12" s="13" t="s">
        <v>51</v>
      </c>
      <c r="I12" s="13" t="s">
        <v>15</v>
      </c>
      <c r="J12" s="13" t="s">
        <v>52</v>
      </c>
      <c r="K12" s="13" t="s">
        <v>4</v>
      </c>
      <c r="L12" s="13" t="s">
        <v>53</v>
      </c>
      <c r="M12" s="13"/>
      <c r="N12" s="13"/>
      <c r="O12" s="13"/>
      <c r="P12" s="13"/>
    </row>
    <row r="13" spans="1:6" ht="27">
      <c r="A13" s="14" t="s">
        <v>66</v>
      </c>
      <c r="B13" s="17">
        <f t="shared" si="0"/>
      </c>
      <c r="C13" s="18"/>
      <c r="D13" s="9" t="str">
        <f>IF(C13&lt;&gt;"",IF(C13&lt;&gt;A13,"mais non mais non"," ")," ")</f>
        <v> </v>
      </c>
      <c r="E13" s="10" t="str">
        <f>IF(C13&lt;&gt;A13," ","tu m'impressionnes")</f>
        <v> </v>
      </c>
      <c r="F13" s="11"/>
    </row>
    <row r="14" spans="1:6" ht="27">
      <c r="A14" s="14" t="s">
        <v>67</v>
      </c>
      <c r="B14" s="17">
        <f t="shared" si="0"/>
      </c>
      <c r="C14" s="18"/>
      <c r="D14" s="9" t="str">
        <f>IF(C14&lt;&gt;"",IF(C14&lt;&gt;A14,"alors alors"," ")," ")</f>
        <v> </v>
      </c>
      <c r="E14" s="10" t="str">
        <f>IF(C14&lt;&gt;A14," ","mais oui")</f>
        <v> </v>
      </c>
      <c r="F14" s="11"/>
    </row>
    <row r="15" spans="1:16" ht="27">
      <c r="A15" s="14" t="s">
        <v>68</v>
      </c>
      <c r="B15" s="17">
        <f t="shared" si="0"/>
      </c>
      <c r="C15" s="18"/>
      <c r="D15" s="9" t="str">
        <f>IF(C15&lt;&gt;"",IF(C15&lt;&gt;A15,"déjà fatigué(e)"," ")," ")</f>
        <v> </v>
      </c>
      <c r="E15" s="10" t="str">
        <f>IF(C15&lt;&gt;A15," ","merveilleux")</f>
        <v> </v>
      </c>
      <c r="F15" s="11"/>
      <c r="G15" s="13" t="s">
        <v>1</v>
      </c>
      <c r="H15" s="13" t="s">
        <v>6</v>
      </c>
      <c r="I15" s="13" t="s">
        <v>7</v>
      </c>
      <c r="J15" s="13" t="s">
        <v>8</v>
      </c>
      <c r="K15" s="13" t="s">
        <v>9</v>
      </c>
      <c r="L15" s="13" t="s">
        <v>10</v>
      </c>
      <c r="M15" s="13" t="s">
        <v>11</v>
      </c>
      <c r="N15" s="13" t="s">
        <v>12</v>
      </c>
      <c r="O15" s="13" t="s">
        <v>13</v>
      </c>
      <c r="P15" s="13" t="s">
        <v>14</v>
      </c>
    </row>
    <row r="16" spans="1:16" ht="27">
      <c r="A16" s="14" t="s">
        <v>69</v>
      </c>
      <c r="B16" s="17">
        <f t="shared" si="0"/>
      </c>
      <c r="C16" s="18"/>
      <c r="D16" s="9" t="str">
        <f>IF(C16&lt;&gt;"",IF(C16&lt;&gt;A16,"vérifie"," ")," ")</f>
        <v> </v>
      </c>
      <c r="E16" s="10" t="str">
        <f>IF(C16&lt;&gt;A16," ","parfait")</f>
        <v> </v>
      </c>
      <c r="F16" s="11"/>
      <c r="G16" s="13"/>
      <c r="H16" s="13"/>
      <c r="I16" s="13"/>
      <c r="J16" s="13"/>
      <c r="K16" s="13"/>
      <c r="L16" s="13"/>
      <c r="M16" s="13"/>
      <c r="N16" s="13"/>
      <c r="O16" s="13"/>
      <c r="P16" s="13"/>
    </row>
    <row r="17" spans="1:16" ht="27">
      <c r="A17" s="14" t="s">
        <v>70</v>
      </c>
      <c r="B17" s="17">
        <f t="shared" si="0"/>
      </c>
      <c r="C17" s="18"/>
      <c r="D17" s="9" t="str">
        <f>IF(C17&lt;&gt;"",IF(C17&lt;&gt;A17,"mon initiale"," ")," ")</f>
        <v> </v>
      </c>
      <c r="E17" s="10" t="str">
        <f>IF(C17&lt;&gt;A17," ","un rêve")</f>
        <v> </v>
      </c>
      <c r="F17" s="11"/>
      <c r="G17" s="13" t="s">
        <v>19</v>
      </c>
      <c r="H17" s="13" t="s">
        <v>20</v>
      </c>
      <c r="I17" s="13" t="s">
        <v>18</v>
      </c>
      <c r="J17" s="13" t="s">
        <v>21</v>
      </c>
      <c r="K17" s="13" t="s">
        <v>22</v>
      </c>
      <c r="L17" s="13" t="s">
        <v>23</v>
      </c>
      <c r="M17" s="13" t="s">
        <v>24</v>
      </c>
      <c r="N17" s="13" t="s">
        <v>25</v>
      </c>
      <c r="O17" s="13" t="s">
        <v>26</v>
      </c>
      <c r="P17" s="13" t="s">
        <v>27</v>
      </c>
    </row>
    <row r="18" spans="1:16" ht="27">
      <c r="A18" s="14" t="s">
        <v>71</v>
      </c>
      <c r="B18" s="17">
        <f t="shared" si="0"/>
      </c>
      <c r="C18" s="18"/>
      <c r="D18" s="9" t="str">
        <f>IF(C18&lt;&gt;"",IF(C18&lt;&gt;A18,"comme un serpent"," ")," ")</f>
        <v> </v>
      </c>
      <c r="E18" s="10" t="str">
        <f>IF(C18&lt;&gt;A18," ","hé oui")</f>
        <v> </v>
      </c>
      <c r="F18" s="11"/>
      <c r="G18" s="13"/>
      <c r="H18" s="13"/>
      <c r="I18" s="13"/>
      <c r="J18" s="13"/>
      <c r="K18" s="13"/>
      <c r="L18" s="13"/>
      <c r="M18" s="13"/>
      <c r="N18" s="13"/>
      <c r="O18" s="13"/>
      <c r="P18" s="13"/>
    </row>
    <row r="19" spans="1:16" ht="27">
      <c r="A19" s="14" t="s">
        <v>72</v>
      </c>
      <c r="B19" s="17">
        <f t="shared" si="0"/>
      </c>
      <c r="C19" s="18"/>
      <c r="D19" s="9" t="str">
        <f>IF(C19&lt;&gt;"",IF(C19&lt;&gt;A19,"c'est trop"," ")," ")</f>
        <v> </v>
      </c>
      <c r="E19" s="10" t="str">
        <f>IF(C19&lt;&gt;A19," ","bravissimo")</f>
        <v> </v>
      </c>
      <c r="F19" s="11"/>
      <c r="G19" s="13" t="s">
        <v>30</v>
      </c>
      <c r="H19" s="13" t="s">
        <v>31</v>
      </c>
      <c r="I19" s="13" t="s">
        <v>16</v>
      </c>
      <c r="J19" s="13" t="s">
        <v>32</v>
      </c>
      <c r="K19" s="13" t="s">
        <v>5</v>
      </c>
      <c r="L19" s="13" t="s">
        <v>33</v>
      </c>
      <c r="M19" s="13"/>
      <c r="N19" s="13"/>
      <c r="O19" s="13"/>
      <c r="P19" s="13"/>
    </row>
    <row r="20" spans="1:6" ht="27">
      <c r="A20" s="14" t="s">
        <v>73</v>
      </c>
      <c r="B20" s="17">
        <f t="shared" si="0"/>
      </c>
      <c r="C20" s="18"/>
      <c r="D20" s="9" t="str">
        <f>IF(C20&lt;&gt;"",IF(C20&lt;&gt;A20,"comme utile"," ")," ")</f>
        <v> </v>
      </c>
      <c r="E20" s="10" t="str">
        <f>IF(C20&lt;&gt;A20," ","félicitation")</f>
        <v> </v>
      </c>
      <c r="F20" s="11"/>
    </row>
    <row r="21" spans="1:6" ht="27">
      <c r="A21" s="14" t="s">
        <v>74</v>
      </c>
      <c r="B21" s="17">
        <f t="shared" si="0"/>
      </c>
      <c r="C21" s="18"/>
      <c r="D21" s="9" t="str">
        <f>IF(C21&lt;&gt;"",IF(C21&lt;&gt;A21,"c'est faux"," ")," ")</f>
        <v> </v>
      </c>
      <c r="E21" s="10" t="str">
        <f>IF(C21&lt;&gt;A21," ","voila c'est bien")</f>
        <v> </v>
      </c>
      <c r="F21" s="11"/>
    </row>
    <row r="22" spans="1:16" ht="27">
      <c r="A22" s="14" t="s">
        <v>75</v>
      </c>
      <c r="B22" s="17">
        <f t="shared" si="0"/>
      </c>
      <c r="C22" s="18"/>
      <c r="D22" s="9" t="str">
        <f>IF(C22&lt;&gt;"",IF(C22&lt;&gt;A22,"comme winnie"," ")," ")</f>
        <v> </v>
      </c>
      <c r="E22" s="10" t="str">
        <f>IF(C22&lt;&gt;A22," ","quel savoir")</f>
        <v> </v>
      </c>
      <c r="F22" s="11"/>
      <c r="G22" s="13" t="s">
        <v>0</v>
      </c>
      <c r="H22" s="13" t="s">
        <v>37</v>
      </c>
      <c r="I22" s="13" t="s">
        <v>28</v>
      </c>
      <c r="J22" s="13" t="s">
        <v>38</v>
      </c>
      <c r="K22" s="13" t="s">
        <v>39</v>
      </c>
      <c r="L22" s="13" t="s">
        <v>40</v>
      </c>
      <c r="M22" s="13" t="s">
        <v>41</v>
      </c>
      <c r="N22" s="13" t="s">
        <v>36</v>
      </c>
      <c r="O22" s="13" t="s">
        <v>42</v>
      </c>
      <c r="P22" s="13" t="s">
        <v>43</v>
      </c>
    </row>
    <row r="23" spans="1:16" ht="27">
      <c r="A23" s="14" t="s">
        <v>76</v>
      </c>
      <c r="B23" s="17">
        <f t="shared" si="0"/>
      </c>
      <c r="C23" s="18"/>
      <c r="D23" s="9" t="str">
        <f>IF(C23&lt;&gt;"",IF(C23&lt;&gt;A23,"et alors"," ")," ")</f>
        <v> </v>
      </c>
      <c r="E23" s="10" t="str">
        <f>IF(C23&lt;&gt;A23," ","c'était dur")</f>
        <v> </v>
      </c>
      <c r="F23" s="11"/>
      <c r="G23" s="13"/>
      <c r="H23" s="13"/>
      <c r="I23" s="13"/>
      <c r="J23" s="13"/>
      <c r="K23" s="13"/>
      <c r="L23" s="13"/>
      <c r="M23" s="13"/>
      <c r="N23" s="13"/>
      <c r="O23" s="13"/>
      <c r="P23" s="13"/>
    </row>
    <row r="24" spans="1:16" ht="27">
      <c r="A24" s="14" t="s">
        <v>77</v>
      </c>
      <c r="B24" s="17">
        <f t="shared" si="0"/>
      </c>
      <c r="C24" s="18"/>
      <c r="D24" s="9" t="str">
        <f>IF(C24&lt;&gt;"",IF(C24&lt;&gt;A24,"encore un effort"," ")," ")</f>
        <v> </v>
      </c>
      <c r="E24" s="10" t="str">
        <f>IF(C24&lt;&gt;A24," ","on touche au but")</f>
        <v> </v>
      </c>
      <c r="F24" s="11"/>
      <c r="G24" s="13" t="s">
        <v>46</v>
      </c>
      <c r="H24" s="13" t="s">
        <v>47</v>
      </c>
      <c r="I24" s="13" t="s">
        <v>17</v>
      </c>
      <c r="J24" s="13" t="s">
        <v>29</v>
      </c>
      <c r="K24" s="13" t="s">
        <v>34</v>
      </c>
      <c r="L24" s="13" t="s">
        <v>35</v>
      </c>
      <c r="M24" s="13" t="s">
        <v>44</v>
      </c>
      <c r="N24" s="13" t="s">
        <v>45</v>
      </c>
      <c r="O24" s="13" t="s">
        <v>48</v>
      </c>
      <c r="P24" s="13" t="s">
        <v>49</v>
      </c>
    </row>
    <row r="25" spans="1:16" ht="27">
      <c r="A25" s="14" t="s">
        <v>78</v>
      </c>
      <c r="B25" s="17">
        <f t="shared" si="0"/>
      </c>
      <c r="C25" s="18"/>
      <c r="D25" s="9" t="str">
        <f>IF(C25&lt;&gt;"",IF(C25&lt;&gt;A25,"aller aller"," ")," ")</f>
        <v> </v>
      </c>
      <c r="E25" s="10" t="str">
        <f>IF(C25&lt;&gt;A25," ","c'est fini bravo")</f>
        <v> </v>
      </c>
      <c r="F25" s="11"/>
      <c r="G25" s="13"/>
      <c r="H25" s="13"/>
      <c r="I25" s="13"/>
      <c r="J25" s="13"/>
      <c r="K25" s="13"/>
      <c r="L25" s="13"/>
      <c r="M25" s="13"/>
      <c r="N25" s="13"/>
      <c r="O25" s="13"/>
      <c r="P25" s="13"/>
    </row>
    <row r="26" spans="1:16" ht="27">
      <c r="A26" s="14" t="s">
        <v>79</v>
      </c>
      <c r="B26" s="17">
        <f t="shared" si="0"/>
      </c>
      <c r="C26" s="18"/>
      <c r="D26" s="9"/>
      <c r="E26" s="10"/>
      <c r="F26" s="11"/>
      <c r="G26" s="13" t="s">
        <v>50</v>
      </c>
      <c r="H26" s="13" t="s">
        <v>51</v>
      </c>
      <c r="I26" s="13" t="s">
        <v>15</v>
      </c>
      <c r="J26" s="13" t="s">
        <v>52</v>
      </c>
      <c r="K26" s="13" t="s">
        <v>4</v>
      </c>
      <c r="L26" s="13" t="s">
        <v>53</v>
      </c>
      <c r="M26" s="13"/>
      <c r="N26" s="13"/>
      <c r="O26" s="13"/>
      <c r="P26" s="13"/>
    </row>
  </sheetData>
  <sheetProtection password="CCA0" sheet="1" select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Q27"/>
  <sheetViews>
    <sheetView zoomScalePageLayoutView="0" workbookViewId="0" topLeftCell="A1">
      <selection activeCell="C1" sqref="C1"/>
    </sheetView>
  </sheetViews>
  <sheetFormatPr defaultColWidth="11.00390625" defaultRowHeight="12.75"/>
  <cols>
    <col min="1" max="1" width="11.421875" style="24" customWidth="1"/>
    <col min="2" max="2" width="11.421875" style="19" customWidth="1"/>
    <col min="3" max="3" width="5.140625" style="26" customWidth="1"/>
    <col min="4" max="4" width="31.00390625" style="3" customWidth="1"/>
    <col min="5" max="5" width="31.7109375" style="4" customWidth="1"/>
    <col min="6" max="6" width="3.421875" style="0" customWidth="1"/>
    <col min="7" max="15" width="2.7109375" style="0" customWidth="1"/>
    <col min="16" max="16" width="3.7109375" style="0" customWidth="1"/>
  </cols>
  <sheetData>
    <row r="1" spans="1:17" ht="51.75">
      <c r="A1" s="24" t="s">
        <v>0</v>
      </c>
      <c r="B1" s="20">
        <f aca="true" t="shared" si="0" ref="B1:B26">LOWER(C1)</f>
      </c>
      <c r="C1" s="25"/>
      <c r="D1" s="9" t="str">
        <f>IF(C1&lt;&gt;"",IF(C1&lt;&gt;A1,"Oh! attention..."," ")," ")</f>
        <v> </v>
      </c>
      <c r="E1" s="10" t="str">
        <f>IF(C1&lt;&gt;A1," ","bravo tu as compris")</f>
        <v> </v>
      </c>
      <c r="F1" s="11"/>
      <c r="G1" t="s">
        <v>2</v>
      </c>
      <c r="I1" t="s">
        <v>3</v>
      </c>
      <c r="Q1" t="s">
        <v>3</v>
      </c>
    </row>
    <row r="2" spans="1:16" ht="51.75">
      <c r="A2" s="24" t="s">
        <v>4</v>
      </c>
      <c r="B2" s="20">
        <f t="shared" si="0"/>
      </c>
      <c r="C2" s="25"/>
      <c r="D2" s="9" t="str">
        <f>IF(C2&lt;&gt;"",IF(C2&lt;&gt;A2,"regarde mieux"," ")," ")</f>
        <v> </v>
      </c>
      <c r="E2" s="10" t="str">
        <f>IF(C2&lt;&gt;A2," ","c'est bien continue")</f>
        <v> </v>
      </c>
      <c r="F2" s="11"/>
      <c r="G2" s="13" t="s">
        <v>1</v>
      </c>
      <c r="H2" s="13" t="s">
        <v>6</v>
      </c>
      <c r="I2" s="13" t="s">
        <v>7</v>
      </c>
      <c r="J2" s="13" t="s">
        <v>8</v>
      </c>
      <c r="K2" s="13" t="s">
        <v>9</v>
      </c>
      <c r="L2" s="13" t="s">
        <v>10</v>
      </c>
      <c r="M2" s="13" t="s">
        <v>11</v>
      </c>
      <c r="N2" s="13" t="s">
        <v>12</v>
      </c>
      <c r="O2" s="13" t="s">
        <v>13</v>
      </c>
      <c r="P2" s="13" t="s">
        <v>14</v>
      </c>
    </row>
    <row r="3" spans="1:16" ht="51.75">
      <c r="A3" s="24" t="s">
        <v>15</v>
      </c>
      <c r="B3" s="20">
        <f t="shared" si="0"/>
      </c>
      <c r="C3" s="25"/>
      <c r="D3" s="9" t="str">
        <f>IF(C3&lt;&gt;"",IF(C3&lt;&gt;A3,"fais attention"," ")," ")</f>
        <v> </v>
      </c>
      <c r="E3" s="10" t="str">
        <f>IF(C3&lt;&gt;A3," ","hé bien voilà")</f>
        <v> </v>
      </c>
      <c r="F3" s="11"/>
      <c r="G3" s="13"/>
      <c r="H3" s="13"/>
      <c r="I3" s="13"/>
      <c r="J3" s="13"/>
      <c r="K3" s="13"/>
      <c r="L3" s="13"/>
      <c r="M3" s="13"/>
      <c r="N3" s="13"/>
      <c r="O3" s="13"/>
      <c r="P3" s="13"/>
    </row>
    <row r="4" spans="1:16" ht="51.75">
      <c r="A4" s="24" t="s">
        <v>17</v>
      </c>
      <c r="B4" s="20">
        <f t="shared" si="0"/>
      </c>
      <c r="C4" s="25"/>
      <c r="D4" s="9" t="str">
        <f>IF(C4&lt;&gt;"",IF(C4&lt;&gt;A4,"allons allons"," ")," ")</f>
        <v> </v>
      </c>
      <c r="E4" s="10" t="str">
        <f>IF(C4&lt;&gt;A4," ","très bien")</f>
        <v> </v>
      </c>
      <c r="F4" s="11"/>
      <c r="G4" s="13" t="s">
        <v>19</v>
      </c>
      <c r="H4" s="13" t="s">
        <v>20</v>
      </c>
      <c r="I4" s="13" t="s">
        <v>18</v>
      </c>
      <c r="J4" s="13" t="s">
        <v>21</v>
      </c>
      <c r="K4" s="13" t="s">
        <v>22</v>
      </c>
      <c r="L4" s="13" t="s">
        <v>23</v>
      </c>
      <c r="M4" s="13" t="s">
        <v>24</v>
      </c>
      <c r="N4" s="13" t="s">
        <v>25</v>
      </c>
      <c r="O4" s="13" t="s">
        <v>26</v>
      </c>
      <c r="P4" s="13" t="s">
        <v>27</v>
      </c>
    </row>
    <row r="5" spans="1:16" ht="51.75">
      <c r="A5" s="24" t="s">
        <v>28</v>
      </c>
      <c r="B5" s="20">
        <f t="shared" si="0"/>
      </c>
      <c r="C5" s="25"/>
      <c r="D5" s="9" t="str">
        <f>IF(C5&lt;&gt;"",IF(C5&lt;&gt;A5,"mais non voyons"," ")," ")</f>
        <v> </v>
      </c>
      <c r="E5" s="10" t="str">
        <f>IF(C5&lt;&gt;A5," ","très fort")</f>
        <v> </v>
      </c>
      <c r="F5" s="11"/>
      <c r="G5" s="13"/>
      <c r="H5" s="13"/>
      <c r="I5" s="13"/>
      <c r="J5" s="13"/>
      <c r="K5" s="13"/>
      <c r="L5" s="13"/>
      <c r="M5" s="13"/>
      <c r="N5" s="13"/>
      <c r="O5" s="13"/>
      <c r="P5" s="13"/>
    </row>
    <row r="6" spans="1:16" ht="51.75">
      <c r="A6" s="24" t="s">
        <v>29</v>
      </c>
      <c r="B6" s="20">
        <f t="shared" si="0"/>
      </c>
      <c r="C6" s="25"/>
      <c r="D6" s="9" t="str">
        <f>IF(C6&lt;&gt;"",IF(C6&lt;&gt;A6,"essaie encore"," ")," ")</f>
        <v> </v>
      </c>
      <c r="E6" s="10" t="str">
        <f>IF(C6&lt;&gt;A6," ","magnifique")</f>
        <v> </v>
      </c>
      <c r="F6" s="11"/>
      <c r="G6" s="13" t="s">
        <v>30</v>
      </c>
      <c r="H6" s="13" t="s">
        <v>31</v>
      </c>
      <c r="I6" s="13" t="s">
        <v>16</v>
      </c>
      <c r="J6" s="13" t="s">
        <v>32</v>
      </c>
      <c r="K6" s="13" t="s">
        <v>5</v>
      </c>
      <c r="L6" s="13" t="s">
        <v>33</v>
      </c>
      <c r="M6" s="13"/>
      <c r="N6" s="13"/>
      <c r="O6" s="13"/>
      <c r="P6" s="13"/>
    </row>
    <row r="7" spans="1:6" ht="51.75">
      <c r="A7" s="24" t="s">
        <v>34</v>
      </c>
      <c r="B7" s="20">
        <f t="shared" si="0"/>
      </c>
      <c r="C7" s="25"/>
      <c r="D7" s="9" t="str">
        <f>IF(C7&lt;&gt;"",IF(C7&lt;&gt;A7,"s'il te plait"," ")," ")</f>
        <v> </v>
      </c>
      <c r="E7" s="10" t="str">
        <f>IF(C7&lt;&gt;A7," ","génial")</f>
        <v> </v>
      </c>
      <c r="F7" s="11"/>
    </row>
    <row r="8" spans="1:6" ht="51.75">
      <c r="A8" s="24" t="s">
        <v>35</v>
      </c>
      <c r="B8" s="20">
        <f t="shared" si="0"/>
      </c>
      <c r="C8" s="25"/>
      <c r="D8" s="9" t="str">
        <f>IF(C8&lt;&gt;"",IF(C8&lt;&gt;A8,"réfléchis"," ")," ")</f>
        <v> </v>
      </c>
      <c r="E8" s="10" t="str">
        <f>IF(C8&lt;&gt;A8," ","chapeau")</f>
        <v> </v>
      </c>
      <c r="F8" s="11"/>
    </row>
    <row r="9" spans="1:16" ht="51.75">
      <c r="A9" s="24" t="s">
        <v>36</v>
      </c>
      <c r="B9" s="20">
        <f t="shared" si="0"/>
      </c>
      <c r="C9" s="25"/>
      <c r="D9" s="9" t="str">
        <f>IF(C9&lt;&gt;"",IF(C9&lt;&gt;A9,"un effort"," ")," ")</f>
        <v> </v>
      </c>
      <c r="E9" s="10" t="str">
        <f>IF(C9&lt;&gt;A9," ","félicitations")</f>
        <v> </v>
      </c>
      <c r="F9" s="11"/>
      <c r="G9" s="13" t="s">
        <v>0</v>
      </c>
      <c r="H9" s="13" t="s">
        <v>37</v>
      </c>
      <c r="I9" s="13" t="s">
        <v>28</v>
      </c>
      <c r="J9" s="13" t="s">
        <v>38</v>
      </c>
      <c r="K9" s="13" t="s">
        <v>39</v>
      </c>
      <c r="L9" s="13" t="s">
        <v>40</v>
      </c>
      <c r="M9" s="13" t="s">
        <v>41</v>
      </c>
      <c r="N9" s="13" t="s">
        <v>36</v>
      </c>
      <c r="O9" s="13" t="s">
        <v>42</v>
      </c>
      <c r="P9" s="13" t="s">
        <v>43</v>
      </c>
    </row>
    <row r="10" spans="1:16" ht="51.75">
      <c r="A10" s="24" t="s">
        <v>44</v>
      </c>
      <c r="B10" s="20">
        <f t="shared" si="0"/>
      </c>
      <c r="C10" s="25"/>
      <c r="D10" s="9" t="str">
        <f>IF(C10&lt;&gt;"",IF(C10&lt;&gt;A10,"courage"," ")," ")</f>
        <v> </v>
      </c>
      <c r="E10" s="10" t="str">
        <f>IF(C10&lt;&gt;A10," ","très fort")</f>
        <v> </v>
      </c>
      <c r="F10" s="11"/>
      <c r="G10" s="13"/>
      <c r="H10" s="13"/>
      <c r="I10" s="13"/>
      <c r="J10" s="13"/>
      <c r="K10" s="13"/>
      <c r="L10" s="13"/>
      <c r="M10" s="13"/>
      <c r="N10" s="13"/>
      <c r="O10" s="13"/>
      <c r="P10" s="13"/>
    </row>
    <row r="11" spans="1:16" ht="51.75">
      <c r="A11" s="24" t="s">
        <v>45</v>
      </c>
      <c r="B11" s="20">
        <f t="shared" si="0"/>
      </c>
      <c r="C11" s="25"/>
      <c r="D11" s="9" t="str">
        <f>IF(C11&lt;&gt;"",IF(C11&lt;&gt;A11,"recommence"," ")," ")</f>
        <v> </v>
      </c>
      <c r="E11" s="10" t="str">
        <f>IF(C11&lt;&gt;A11," ","très très fort")</f>
        <v> </v>
      </c>
      <c r="F11" s="11"/>
      <c r="G11" s="13" t="s">
        <v>46</v>
      </c>
      <c r="H11" s="13" t="s">
        <v>47</v>
      </c>
      <c r="I11" s="13" t="s">
        <v>17</v>
      </c>
      <c r="J11" s="13" t="s">
        <v>29</v>
      </c>
      <c r="K11" s="13" t="s">
        <v>34</v>
      </c>
      <c r="L11" s="13" t="s">
        <v>35</v>
      </c>
      <c r="M11" s="13" t="s">
        <v>44</v>
      </c>
      <c r="N11" s="13" t="s">
        <v>45</v>
      </c>
      <c r="O11" s="13" t="s">
        <v>48</v>
      </c>
      <c r="P11" s="13" t="s">
        <v>49</v>
      </c>
    </row>
    <row r="12" spans="1:16" ht="51.75">
      <c r="A12" s="24" t="s">
        <v>48</v>
      </c>
      <c r="B12" s="20">
        <f t="shared" si="0"/>
      </c>
      <c r="C12" s="25"/>
      <c r="D12" s="9" t="str">
        <f>IF(C12&lt;&gt;"",IF(C12&lt;&gt;A12,"regarde mieux"," ")," ")</f>
        <v> </v>
      </c>
      <c r="E12" s="10" t="str">
        <f>IF(C12&lt;&gt;A12," ","fantastique")</f>
        <v> </v>
      </c>
      <c r="F12" s="11"/>
      <c r="G12" s="13"/>
      <c r="H12" s="13"/>
      <c r="I12" s="13"/>
      <c r="J12" s="13"/>
      <c r="K12" s="13"/>
      <c r="L12" s="13"/>
      <c r="M12" s="13"/>
      <c r="N12" s="13"/>
      <c r="O12" s="13"/>
      <c r="P12" s="13"/>
    </row>
    <row r="13" spans="1:16" ht="51.75">
      <c r="A13" s="24" t="s">
        <v>49</v>
      </c>
      <c r="B13" s="20">
        <f t="shared" si="0"/>
      </c>
      <c r="C13" s="25"/>
      <c r="D13" s="9" t="str">
        <f>IF(C13&lt;&gt;"",IF(C13&lt;&gt;A13,"réveille toi"," ")," ")</f>
        <v> </v>
      </c>
      <c r="E13" s="10" t="str">
        <f>IF(C13&lt;&gt;A13," ","sensationnel")</f>
        <v> </v>
      </c>
      <c r="F13" s="11"/>
      <c r="G13" s="13" t="s">
        <v>50</v>
      </c>
      <c r="H13" s="13" t="s">
        <v>51</v>
      </c>
      <c r="I13" s="13" t="s">
        <v>15</v>
      </c>
      <c r="J13" s="13" t="s">
        <v>52</v>
      </c>
      <c r="K13" s="13" t="s">
        <v>4</v>
      </c>
      <c r="L13" s="13" t="s">
        <v>53</v>
      </c>
      <c r="M13" s="13"/>
      <c r="N13" s="13"/>
      <c r="O13" s="13"/>
      <c r="P13" s="13"/>
    </row>
    <row r="14" spans="1:6" ht="51.75">
      <c r="A14" s="24" t="s">
        <v>53</v>
      </c>
      <c r="B14" s="20">
        <f t="shared" si="0"/>
      </c>
      <c r="C14" s="25"/>
      <c r="D14" s="9" t="str">
        <f>IF(C14&lt;&gt;"",IF(C14&lt;&gt;A14,"mais non mais non"," ")," ")</f>
        <v> </v>
      </c>
      <c r="E14" s="10" t="str">
        <f>IF(C14&lt;&gt;A14," ","tu m'impressionnes")</f>
        <v> </v>
      </c>
      <c r="F14" s="11"/>
    </row>
    <row r="15" spans="1:6" ht="51.75">
      <c r="A15" s="24" t="s">
        <v>42</v>
      </c>
      <c r="B15" s="20">
        <f t="shared" si="0"/>
      </c>
      <c r="C15" s="25"/>
      <c r="D15" s="9" t="str">
        <f>IF(C15&lt;&gt;"",IF(C15&lt;&gt;A15,"alors alors"," ")," ")</f>
        <v> </v>
      </c>
      <c r="E15" s="10" t="str">
        <f>IF(C15&lt;&gt;A15," ","mais oui")</f>
        <v> </v>
      </c>
      <c r="F15" s="11"/>
    </row>
    <row r="16" spans="1:16" ht="51.75">
      <c r="A16" s="24" t="s">
        <v>43</v>
      </c>
      <c r="B16" s="20">
        <f t="shared" si="0"/>
      </c>
      <c r="C16" s="25"/>
      <c r="D16" s="9" t="str">
        <f>IF(C16&lt;&gt;"",IF(C16&lt;&gt;A16,"déjà fatigué(e)"," ")," ")</f>
        <v> </v>
      </c>
      <c r="E16" s="10" t="str">
        <f>IF(C16&lt;&gt;A16," ","merveilleux")</f>
        <v> </v>
      </c>
      <c r="F16" s="11"/>
      <c r="G16" s="13" t="s">
        <v>1</v>
      </c>
      <c r="H16" s="13" t="s">
        <v>6</v>
      </c>
      <c r="I16" s="13" t="s">
        <v>7</v>
      </c>
      <c r="J16" s="13" t="s">
        <v>8</v>
      </c>
      <c r="K16" s="13" t="s">
        <v>9</v>
      </c>
      <c r="L16" s="13" t="s">
        <v>10</v>
      </c>
      <c r="M16" s="13" t="s">
        <v>11</v>
      </c>
      <c r="N16" s="13" t="s">
        <v>12</v>
      </c>
      <c r="O16" s="13" t="s">
        <v>13</v>
      </c>
      <c r="P16" s="13" t="s">
        <v>14</v>
      </c>
    </row>
    <row r="17" spans="1:16" ht="51.75">
      <c r="A17" s="24" t="s">
        <v>46</v>
      </c>
      <c r="B17" s="20">
        <f t="shared" si="0"/>
      </c>
      <c r="C17" s="25"/>
      <c r="D17" s="9" t="str">
        <f>IF(C17&lt;&gt;"",IF(C17&lt;&gt;A17,"vérifie"," ")," ")</f>
        <v> </v>
      </c>
      <c r="E17" s="10" t="str">
        <f>IF(C17&lt;&gt;A17," ","parfait")</f>
        <v> </v>
      </c>
      <c r="F17" s="11"/>
      <c r="G17" s="13"/>
      <c r="H17" s="13"/>
      <c r="I17" s="13"/>
      <c r="J17" s="13"/>
      <c r="K17" s="13"/>
      <c r="L17" s="13"/>
      <c r="M17" s="13"/>
      <c r="N17" s="13"/>
      <c r="O17" s="13"/>
      <c r="P17" s="13"/>
    </row>
    <row r="18" spans="1:16" ht="51.75">
      <c r="A18" s="24" t="s">
        <v>38</v>
      </c>
      <c r="B18" s="20">
        <f t="shared" si="0"/>
      </c>
      <c r="C18" s="25"/>
      <c r="D18" s="9" t="str">
        <f>IF(C18&lt;&gt;"",IF(C18&lt;&gt;A18,"mon initiale"," ")," ")</f>
        <v> </v>
      </c>
      <c r="E18" s="10" t="str">
        <f>IF(C18&lt;&gt;A18," ","un rêve")</f>
        <v> </v>
      </c>
      <c r="F18" s="11"/>
      <c r="G18" s="13" t="s">
        <v>19</v>
      </c>
      <c r="H18" s="13" t="s">
        <v>20</v>
      </c>
      <c r="I18" s="13" t="s">
        <v>18</v>
      </c>
      <c r="J18" s="13" t="s">
        <v>21</v>
      </c>
      <c r="K18" s="13" t="s">
        <v>22</v>
      </c>
      <c r="L18" s="13" t="s">
        <v>23</v>
      </c>
      <c r="M18" s="13" t="s">
        <v>24</v>
      </c>
      <c r="N18" s="13" t="s">
        <v>25</v>
      </c>
      <c r="O18" s="13" t="s">
        <v>26</v>
      </c>
      <c r="P18" s="13" t="s">
        <v>27</v>
      </c>
    </row>
    <row r="19" spans="1:16" ht="51.75">
      <c r="A19" s="24" t="s">
        <v>47</v>
      </c>
      <c r="B19" s="20">
        <f t="shared" si="0"/>
      </c>
      <c r="C19" s="25"/>
      <c r="D19" s="9" t="str">
        <f>IF(C19&lt;&gt;"",IF(C19&lt;&gt;A19,"comme un serpent"," ")," ")</f>
        <v> </v>
      </c>
      <c r="E19" s="10" t="str">
        <f>IF(C19&lt;&gt;A19," ","hé oui")</f>
        <v> </v>
      </c>
      <c r="F19" s="11"/>
      <c r="G19" s="13"/>
      <c r="H19" s="13"/>
      <c r="I19" s="13"/>
      <c r="J19" s="13"/>
      <c r="K19" s="13"/>
      <c r="L19" s="13"/>
      <c r="M19" s="13"/>
      <c r="N19" s="13"/>
      <c r="O19" s="13"/>
      <c r="P19" s="13"/>
    </row>
    <row r="20" spans="1:16" ht="51.75">
      <c r="A20" s="24" t="s">
        <v>39</v>
      </c>
      <c r="B20" s="20">
        <f t="shared" si="0"/>
      </c>
      <c r="C20" s="25"/>
      <c r="D20" s="9" t="str">
        <f>IF(C20&lt;&gt;"",IF(C20&lt;&gt;A20,"c'est trop"," ")," ")</f>
        <v> </v>
      </c>
      <c r="E20" s="10" t="str">
        <f>IF(C20&lt;&gt;A20," ","bravissimo")</f>
        <v> </v>
      </c>
      <c r="F20" s="11"/>
      <c r="G20" s="13" t="s">
        <v>30</v>
      </c>
      <c r="H20" s="13" t="s">
        <v>31</v>
      </c>
      <c r="I20" s="13" t="s">
        <v>16</v>
      </c>
      <c r="J20" s="13" t="s">
        <v>32</v>
      </c>
      <c r="K20" s="13" t="s">
        <v>5</v>
      </c>
      <c r="L20" s="13" t="s">
        <v>33</v>
      </c>
      <c r="M20" s="13"/>
      <c r="N20" s="13"/>
      <c r="O20" s="13"/>
      <c r="P20" s="13"/>
    </row>
    <row r="21" spans="1:6" ht="51.75">
      <c r="A21" s="24" t="s">
        <v>41</v>
      </c>
      <c r="B21" s="20">
        <f t="shared" si="0"/>
      </c>
      <c r="C21" s="25"/>
      <c r="D21" s="9" t="str">
        <f>IF(C21&lt;&gt;"",IF(C21&lt;&gt;A21,"comme utile"," ")," ")</f>
        <v> </v>
      </c>
      <c r="E21" s="10" t="str">
        <f>IF(C21&lt;&gt;A21," ","félicitation")</f>
        <v> </v>
      </c>
      <c r="F21" s="11"/>
    </row>
    <row r="22" spans="1:6" ht="51.75">
      <c r="A22" s="24" t="s">
        <v>52</v>
      </c>
      <c r="B22" s="20">
        <f t="shared" si="0"/>
      </c>
      <c r="C22" s="25"/>
      <c r="D22" s="9" t="str">
        <f>IF(C22&lt;&gt;"",IF(C22&lt;&gt;A22,"c'est faux"," ")," ")</f>
        <v> </v>
      </c>
      <c r="E22" s="10" t="str">
        <f>IF(C22&lt;&gt;A22," ","voila c'est bien")</f>
        <v> </v>
      </c>
      <c r="F22" s="11"/>
    </row>
    <row r="23" spans="1:16" ht="51.75">
      <c r="A23" s="24" t="s">
        <v>50</v>
      </c>
      <c r="B23" s="20">
        <f t="shared" si="0"/>
      </c>
      <c r="C23" s="25"/>
      <c r="D23" s="9" t="str">
        <f>IF(C23&lt;&gt;"",IF(C23&lt;&gt;A23,"comme winnie"," ")," ")</f>
        <v> </v>
      </c>
      <c r="E23" s="10" t="str">
        <f>IF(C23&lt;&gt;A23," ","quel savoir")</f>
        <v> </v>
      </c>
      <c r="F23" s="11"/>
      <c r="G23" s="13" t="s">
        <v>0</v>
      </c>
      <c r="H23" s="13" t="s">
        <v>37</v>
      </c>
      <c r="I23" s="13" t="s">
        <v>28</v>
      </c>
      <c r="J23" s="13" t="s">
        <v>38</v>
      </c>
      <c r="K23" s="13" t="s">
        <v>39</v>
      </c>
      <c r="L23" s="13" t="s">
        <v>40</v>
      </c>
      <c r="M23" s="13" t="s">
        <v>41</v>
      </c>
      <c r="N23" s="13" t="s">
        <v>36</v>
      </c>
      <c r="O23" s="13" t="s">
        <v>42</v>
      </c>
      <c r="P23" s="13" t="s">
        <v>43</v>
      </c>
    </row>
    <row r="24" spans="1:16" ht="51.75">
      <c r="A24" s="24" t="s">
        <v>51</v>
      </c>
      <c r="B24" s="20">
        <f t="shared" si="0"/>
      </c>
      <c r="C24" s="25"/>
      <c r="D24" s="9" t="str">
        <f>IF(C24&lt;&gt;"",IF(C24&lt;&gt;A24,"et alors"," ")," ")</f>
        <v> </v>
      </c>
      <c r="E24" s="10" t="str">
        <f>IF(C24&lt;&gt;A24," ","c'était dur")</f>
        <v> </v>
      </c>
      <c r="F24" s="11"/>
      <c r="G24" s="13"/>
      <c r="H24" s="13"/>
      <c r="I24" s="13"/>
      <c r="J24" s="13"/>
      <c r="K24" s="13"/>
      <c r="L24" s="13"/>
      <c r="M24" s="13"/>
      <c r="N24" s="13"/>
      <c r="O24" s="13"/>
      <c r="P24" s="13"/>
    </row>
    <row r="25" spans="1:16" ht="51.75">
      <c r="A25" s="24" t="s">
        <v>40</v>
      </c>
      <c r="B25" s="20">
        <f t="shared" si="0"/>
      </c>
      <c r="C25" s="25"/>
      <c r="D25" s="9" t="str">
        <f>IF(C25&lt;&gt;"",IF(C25&lt;&gt;A25,"encore un effort"," ")," ")</f>
        <v> </v>
      </c>
      <c r="E25" s="10" t="str">
        <f>IF(C25&lt;&gt;A25," ","on touche au but")</f>
        <v> </v>
      </c>
      <c r="F25" s="11"/>
      <c r="G25" s="13" t="s">
        <v>46</v>
      </c>
      <c r="H25" s="13" t="s">
        <v>47</v>
      </c>
      <c r="I25" s="13" t="s">
        <v>17</v>
      </c>
      <c r="J25" s="13" t="s">
        <v>29</v>
      </c>
      <c r="K25" s="13" t="s">
        <v>34</v>
      </c>
      <c r="L25" s="13" t="s">
        <v>35</v>
      </c>
      <c r="M25" s="13" t="s">
        <v>44</v>
      </c>
      <c r="N25" s="13" t="s">
        <v>45</v>
      </c>
      <c r="O25" s="13" t="s">
        <v>48</v>
      </c>
      <c r="P25" s="13" t="s">
        <v>49</v>
      </c>
    </row>
    <row r="26" spans="1:16" ht="51.75">
      <c r="A26" s="24" t="s">
        <v>37</v>
      </c>
      <c r="B26" s="20">
        <f t="shared" si="0"/>
      </c>
      <c r="C26" s="25"/>
      <c r="D26" s="9" t="str">
        <f>IF(C26&lt;&gt;"",IF(C26&lt;&gt;A26,"aller aller"," ")," ")</f>
        <v> </v>
      </c>
      <c r="E26" s="10" t="str">
        <f>IF(C26&lt;&gt;A26," ","c'est fini bravo")</f>
        <v> </v>
      </c>
      <c r="F26" s="11"/>
      <c r="G26" s="13"/>
      <c r="H26" s="13"/>
      <c r="I26" s="13"/>
      <c r="J26" s="13"/>
      <c r="K26" s="13"/>
      <c r="L26" s="13"/>
      <c r="M26" s="13"/>
      <c r="N26" s="13"/>
      <c r="O26" s="13"/>
      <c r="P26" s="13"/>
    </row>
    <row r="27" spans="2:16" ht="51.75">
      <c r="B27" s="21">
        <f>UPPER(C27)</f>
      </c>
      <c r="C27" s="25"/>
      <c r="D27" s="9"/>
      <c r="E27" s="10"/>
      <c r="F27" s="11"/>
      <c r="G27" s="13" t="s">
        <v>50</v>
      </c>
      <c r="H27" s="13" t="s">
        <v>51</v>
      </c>
      <c r="I27" s="13" t="s">
        <v>15</v>
      </c>
      <c r="J27" s="13" t="s">
        <v>52</v>
      </c>
      <c r="K27" s="13" t="s">
        <v>4</v>
      </c>
      <c r="L27" s="13" t="s">
        <v>53</v>
      </c>
      <c r="M27" s="13"/>
      <c r="N27" s="13"/>
      <c r="O27" s="13"/>
      <c r="P27" s="13"/>
    </row>
  </sheetData>
  <sheetProtection password="CCA0" sheet="1" select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Q27"/>
  <sheetViews>
    <sheetView zoomScalePageLayoutView="0" workbookViewId="0" topLeftCell="A1">
      <selection activeCell="C1" sqref="C1"/>
    </sheetView>
  </sheetViews>
  <sheetFormatPr defaultColWidth="11.00390625" defaultRowHeight="12.75"/>
  <cols>
    <col min="1" max="1" width="11.421875" style="27" customWidth="1"/>
    <col min="2" max="2" width="11.421875" style="19" customWidth="1"/>
    <col min="3" max="3" width="5.140625" style="29" customWidth="1"/>
    <col min="4" max="4" width="31.00390625" style="3" customWidth="1"/>
    <col min="5" max="5" width="31.7109375" style="4" customWidth="1"/>
    <col min="6" max="6" width="3.421875" style="0" customWidth="1"/>
    <col min="7" max="15" width="2.7109375" style="0" customWidth="1"/>
    <col min="16" max="16" width="3.7109375" style="0" customWidth="1"/>
  </cols>
  <sheetData>
    <row r="1" spans="1:17" ht="35.25">
      <c r="A1" s="27" t="s">
        <v>0</v>
      </c>
      <c r="B1" s="20">
        <f aca="true" t="shared" si="0" ref="B1:B26">LOWER(C1)</f>
      </c>
      <c r="C1" s="28"/>
      <c r="D1" s="9" t="str">
        <f>IF(C1&lt;&gt;"",IF(C1&lt;&gt;A1,"Oh! attention..."," ")," ")</f>
        <v> </v>
      </c>
      <c r="E1" s="10" t="str">
        <f>IF(C1&lt;&gt;A1," ","bravo tu as compris")</f>
        <v> </v>
      </c>
      <c r="F1" s="11"/>
      <c r="G1" t="s">
        <v>2</v>
      </c>
      <c r="I1" t="s">
        <v>3</v>
      </c>
      <c r="Q1" t="s">
        <v>3</v>
      </c>
    </row>
    <row r="2" spans="1:16" ht="35.25">
      <c r="A2" s="27" t="s">
        <v>4</v>
      </c>
      <c r="B2" s="20">
        <f t="shared" si="0"/>
      </c>
      <c r="C2" s="28"/>
      <c r="D2" s="9" t="str">
        <f>IF(C2&lt;&gt;"",IF(C2&lt;&gt;A2,"regarde mieux"," ")," ")</f>
        <v> </v>
      </c>
      <c r="E2" s="10" t="str">
        <f>IF(C2&lt;&gt;A2," ","c'est bien continue")</f>
        <v> </v>
      </c>
      <c r="F2" s="11"/>
      <c r="G2" s="13" t="s">
        <v>1</v>
      </c>
      <c r="H2" s="13" t="s">
        <v>6</v>
      </c>
      <c r="I2" s="13" t="s">
        <v>7</v>
      </c>
      <c r="J2" s="13" t="s">
        <v>8</v>
      </c>
      <c r="K2" s="13" t="s">
        <v>9</v>
      </c>
      <c r="L2" s="13" t="s">
        <v>10</v>
      </c>
      <c r="M2" s="13" t="s">
        <v>11</v>
      </c>
      <c r="N2" s="13" t="s">
        <v>12</v>
      </c>
      <c r="O2" s="13" t="s">
        <v>13</v>
      </c>
      <c r="P2" s="13" t="s">
        <v>14</v>
      </c>
    </row>
    <row r="3" spans="1:16" ht="35.25">
      <c r="A3" s="27" t="s">
        <v>15</v>
      </c>
      <c r="B3" s="20">
        <f t="shared" si="0"/>
      </c>
      <c r="C3" s="28"/>
      <c r="D3" s="9" t="str">
        <f>IF(C3&lt;&gt;"",IF(C3&lt;&gt;A3,"fais attention"," ")," ")</f>
        <v> </v>
      </c>
      <c r="E3" s="10" t="str">
        <f>IF(C3&lt;&gt;A3," ","hé bien voilà")</f>
        <v> </v>
      </c>
      <c r="F3" s="11"/>
      <c r="G3" s="13"/>
      <c r="H3" s="13"/>
      <c r="I3" s="13"/>
      <c r="J3" s="13"/>
      <c r="K3" s="13"/>
      <c r="L3" s="13"/>
      <c r="M3" s="13"/>
      <c r="N3" s="13"/>
      <c r="O3" s="13"/>
      <c r="P3" s="13"/>
    </row>
    <row r="4" spans="1:16" ht="35.25">
      <c r="A4" s="27" t="s">
        <v>17</v>
      </c>
      <c r="B4" s="20">
        <f t="shared" si="0"/>
      </c>
      <c r="C4" s="28"/>
      <c r="D4" s="9" t="str">
        <f>IF(C4&lt;&gt;"",IF(C4&lt;&gt;A4,"allons allons"," ")," ")</f>
        <v> </v>
      </c>
      <c r="E4" s="10" t="str">
        <f>IF(C4&lt;&gt;A4," ","très bien")</f>
        <v> </v>
      </c>
      <c r="F4" s="11"/>
      <c r="G4" s="13" t="s">
        <v>19</v>
      </c>
      <c r="H4" s="13" t="s">
        <v>20</v>
      </c>
      <c r="I4" s="13" t="s">
        <v>18</v>
      </c>
      <c r="J4" s="13" t="s">
        <v>21</v>
      </c>
      <c r="K4" s="13" t="s">
        <v>22</v>
      </c>
      <c r="L4" s="13" t="s">
        <v>23</v>
      </c>
      <c r="M4" s="13" t="s">
        <v>24</v>
      </c>
      <c r="N4" s="13" t="s">
        <v>25</v>
      </c>
      <c r="O4" s="13" t="s">
        <v>26</v>
      </c>
      <c r="P4" s="13" t="s">
        <v>27</v>
      </c>
    </row>
    <row r="5" spans="1:16" ht="35.25">
      <c r="A5" s="27" t="s">
        <v>28</v>
      </c>
      <c r="B5" s="20">
        <f t="shared" si="0"/>
      </c>
      <c r="C5" s="28"/>
      <c r="D5" s="9" t="str">
        <f>IF(C5&lt;&gt;"",IF(C5&lt;&gt;A5,"mais non voyons"," ")," ")</f>
        <v> </v>
      </c>
      <c r="E5" s="10" t="str">
        <f>IF(C5&lt;&gt;A5," ","très fort")</f>
        <v> </v>
      </c>
      <c r="F5" s="11"/>
      <c r="G5" s="13"/>
      <c r="H5" s="13"/>
      <c r="I5" s="13"/>
      <c r="J5" s="13"/>
      <c r="K5" s="13"/>
      <c r="L5" s="13"/>
      <c r="M5" s="13"/>
      <c r="N5" s="13"/>
      <c r="O5" s="13"/>
      <c r="P5" s="13"/>
    </row>
    <row r="6" spans="1:16" ht="35.25">
      <c r="A6" s="27" t="s">
        <v>29</v>
      </c>
      <c r="B6" s="20">
        <f t="shared" si="0"/>
      </c>
      <c r="C6" s="28"/>
      <c r="D6" s="9" t="str">
        <f>IF(C6&lt;&gt;"",IF(C6&lt;&gt;A6,"essaie encore"," ")," ")</f>
        <v> </v>
      </c>
      <c r="E6" s="10" t="str">
        <f>IF(C6&lt;&gt;A6," ","magnifique")</f>
        <v> </v>
      </c>
      <c r="F6" s="11"/>
      <c r="G6" s="13" t="s">
        <v>30</v>
      </c>
      <c r="H6" s="13" t="s">
        <v>31</v>
      </c>
      <c r="I6" s="13" t="s">
        <v>16</v>
      </c>
      <c r="J6" s="13" t="s">
        <v>32</v>
      </c>
      <c r="K6" s="13" t="s">
        <v>5</v>
      </c>
      <c r="L6" s="13" t="s">
        <v>33</v>
      </c>
      <c r="M6" s="13"/>
      <c r="N6" s="13"/>
      <c r="O6" s="13"/>
      <c r="P6" s="13"/>
    </row>
    <row r="7" spans="1:6" ht="35.25">
      <c r="A7" s="27" t="s">
        <v>34</v>
      </c>
      <c r="B7" s="20">
        <f t="shared" si="0"/>
      </c>
      <c r="C7" s="28"/>
      <c r="D7" s="9" t="str">
        <f>IF(C7&lt;&gt;"",IF(C7&lt;&gt;A7,"s'il te plait"," ")," ")</f>
        <v> </v>
      </c>
      <c r="E7" s="10" t="str">
        <f>IF(C7&lt;&gt;A7," ","génial")</f>
        <v> </v>
      </c>
      <c r="F7" s="11"/>
    </row>
    <row r="8" spans="1:6" ht="35.25">
      <c r="A8" s="27" t="s">
        <v>35</v>
      </c>
      <c r="B8" s="20">
        <f t="shared" si="0"/>
      </c>
      <c r="C8" s="28"/>
      <c r="D8" s="9" t="str">
        <f>IF(C8&lt;&gt;"",IF(C8&lt;&gt;A8,"réfléchis"," ")," ")</f>
        <v> </v>
      </c>
      <c r="E8" s="10" t="str">
        <f>IF(C8&lt;&gt;A8," ","chapeau")</f>
        <v> </v>
      </c>
      <c r="F8" s="11"/>
    </row>
    <row r="9" spans="1:16" ht="35.25">
      <c r="A9" s="27" t="s">
        <v>36</v>
      </c>
      <c r="B9" s="20">
        <f t="shared" si="0"/>
      </c>
      <c r="C9" s="28"/>
      <c r="D9" s="9" t="str">
        <f>IF(C9&lt;&gt;"",IF(C9&lt;&gt;A9,"un effort"," ")," ")</f>
        <v> </v>
      </c>
      <c r="E9" s="10" t="str">
        <f>IF(C9&lt;&gt;A9," ","félicitations")</f>
        <v> </v>
      </c>
      <c r="F9" s="11"/>
      <c r="G9" s="13" t="s">
        <v>0</v>
      </c>
      <c r="H9" s="13" t="s">
        <v>37</v>
      </c>
      <c r="I9" s="13" t="s">
        <v>28</v>
      </c>
      <c r="J9" s="13" t="s">
        <v>38</v>
      </c>
      <c r="K9" s="13" t="s">
        <v>39</v>
      </c>
      <c r="L9" s="13" t="s">
        <v>40</v>
      </c>
      <c r="M9" s="13" t="s">
        <v>41</v>
      </c>
      <c r="N9" s="13" t="s">
        <v>36</v>
      </c>
      <c r="O9" s="13" t="s">
        <v>42</v>
      </c>
      <c r="P9" s="13" t="s">
        <v>43</v>
      </c>
    </row>
    <row r="10" spans="1:16" ht="35.25">
      <c r="A10" s="27" t="s">
        <v>44</v>
      </c>
      <c r="B10" s="20">
        <f t="shared" si="0"/>
      </c>
      <c r="C10" s="28"/>
      <c r="D10" s="9" t="str">
        <f>IF(C10&lt;&gt;"",IF(C10&lt;&gt;A10,"courage"," ")," ")</f>
        <v> </v>
      </c>
      <c r="E10" s="10" t="str">
        <f>IF(C10&lt;&gt;A10," ","très fort")</f>
        <v> </v>
      </c>
      <c r="F10" s="11"/>
      <c r="G10" s="13"/>
      <c r="H10" s="13"/>
      <c r="I10" s="13"/>
      <c r="J10" s="13"/>
      <c r="K10" s="13"/>
      <c r="L10" s="13"/>
      <c r="M10" s="13"/>
      <c r="N10" s="13"/>
      <c r="O10" s="13"/>
      <c r="P10" s="13"/>
    </row>
    <row r="11" spans="1:16" ht="35.25">
      <c r="A11" s="27" t="s">
        <v>45</v>
      </c>
      <c r="B11" s="20">
        <f t="shared" si="0"/>
      </c>
      <c r="C11" s="28"/>
      <c r="D11" s="9" t="str">
        <f>IF(C11&lt;&gt;"",IF(C11&lt;&gt;A11,"recommence"," ")," ")</f>
        <v> </v>
      </c>
      <c r="E11" s="10" t="str">
        <f>IF(C11&lt;&gt;A11," ","très très fort")</f>
        <v> </v>
      </c>
      <c r="F11" s="11"/>
      <c r="G11" s="13" t="s">
        <v>46</v>
      </c>
      <c r="H11" s="13" t="s">
        <v>47</v>
      </c>
      <c r="I11" s="13" t="s">
        <v>17</v>
      </c>
      <c r="J11" s="13" t="s">
        <v>29</v>
      </c>
      <c r="K11" s="13" t="s">
        <v>34</v>
      </c>
      <c r="L11" s="13" t="s">
        <v>35</v>
      </c>
      <c r="M11" s="13" t="s">
        <v>44</v>
      </c>
      <c r="N11" s="13" t="s">
        <v>45</v>
      </c>
      <c r="O11" s="13" t="s">
        <v>48</v>
      </c>
      <c r="P11" s="13" t="s">
        <v>49</v>
      </c>
    </row>
    <row r="12" spans="1:16" ht="35.25">
      <c r="A12" s="27" t="s">
        <v>48</v>
      </c>
      <c r="B12" s="20">
        <f t="shared" si="0"/>
      </c>
      <c r="C12" s="28"/>
      <c r="D12" s="9" t="str">
        <f>IF(C12&lt;&gt;"",IF(C12&lt;&gt;A12,"regarde mieux"," ")," ")</f>
        <v> </v>
      </c>
      <c r="E12" s="10" t="str">
        <f>IF(C12&lt;&gt;A12," ","fantastique")</f>
        <v> </v>
      </c>
      <c r="F12" s="11"/>
      <c r="G12" s="13"/>
      <c r="H12" s="13"/>
      <c r="I12" s="13"/>
      <c r="J12" s="13"/>
      <c r="K12" s="13"/>
      <c r="L12" s="13"/>
      <c r="M12" s="13"/>
      <c r="N12" s="13"/>
      <c r="O12" s="13"/>
      <c r="P12" s="13"/>
    </row>
    <row r="13" spans="1:16" ht="35.25">
      <c r="A13" s="27" t="s">
        <v>49</v>
      </c>
      <c r="B13" s="20">
        <f t="shared" si="0"/>
      </c>
      <c r="C13" s="28"/>
      <c r="D13" s="9" t="str">
        <f>IF(C13&lt;&gt;"",IF(C13&lt;&gt;A13,"réveille toi"," ")," ")</f>
        <v> </v>
      </c>
      <c r="E13" s="10" t="str">
        <f>IF(C13&lt;&gt;A13," ","sensationnel")</f>
        <v> </v>
      </c>
      <c r="F13" s="11"/>
      <c r="G13" s="13" t="s">
        <v>50</v>
      </c>
      <c r="H13" s="13" t="s">
        <v>51</v>
      </c>
      <c r="I13" s="13" t="s">
        <v>15</v>
      </c>
      <c r="J13" s="13" t="s">
        <v>52</v>
      </c>
      <c r="K13" s="13" t="s">
        <v>4</v>
      </c>
      <c r="L13" s="13" t="s">
        <v>53</v>
      </c>
      <c r="M13" s="13"/>
      <c r="N13" s="13"/>
      <c r="O13" s="13"/>
      <c r="P13" s="13"/>
    </row>
    <row r="14" spans="1:6" ht="35.25">
      <c r="A14" s="27" t="s">
        <v>53</v>
      </c>
      <c r="B14" s="20">
        <f t="shared" si="0"/>
      </c>
      <c r="C14" s="28"/>
      <c r="D14" s="9" t="str">
        <f>IF(C14&lt;&gt;"",IF(C14&lt;&gt;A14,"mais non mais non"," ")," ")</f>
        <v> </v>
      </c>
      <c r="E14" s="10" t="str">
        <f>IF(C14&lt;&gt;A14," ","tu m'impressionnes")</f>
        <v> </v>
      </c>
      <c r="F14" s="11"/>
    </row>
    <row r="15" spans="1:6" ht="35.25">
      <c r="A15" s="27" t="s">
        <v>42</v>
      </c>
      <c r="B15" s="20">
        <f t="shared" si="0"/>
      </c>
      <c r="C15" s="28"/>
      <c r="D15" s="9" t="str">
        <f>IF(C15&lt;&gt;"",IF(C15&lt;&gt;A15,"alors alors"," ")," ")</f>
        <v> </v>
      </c>
      <c r="E15" s="10" t="str">
        <f>IF(C15&lt;&gt;A15," ","mais oui")</f>
        <v> </v>
      </c>
      <c r="F15" s="11"/>
    </row>
    <row r="16" spans="1:16" ht="35.25">
      <c r="A16" s="27" t="s">
        <v>43</v>
      </c>
      <c r="B16" s="20">
        <f t="shared" si="0"/>
      </c>
      <c r="C16" s="28"/>
      <c r="D16" s="9" t="str">
        <f>IF(C16&lt;&gt;"",IF(C16&lt;&gt;A16,"déjà fatigué(e)"," ")," ")</f>
        <v> </v>
      </c>
      <c r="E16" s="10" t="str">
        <f>IF(C16&lt;&gt;A16," ","merveilleux")</f>
        <v> </v>
      </c>
      <c r="F16" s="11"/>
      <c r="G16" s="13" t="s">
        <v>1</v>
      </c>
      <c r="H16" s="13" t="s">
        <v>6</v>
      </c>
      <c r="I16" s="13" t="s">
        <v>7</v>
      </c>
      <c r="J16" s="13" t="s">
        <v>8</v>
      </c>
      <c r="K16" s="13" t="s">
        <v>9</v>
      </c>
      <c r="L16" s="13" t="s">
        <v>10</v>
      </c>
      <c r="M16" s="13" t="s">
        <v>11</v>
      </c>
      <c r="N16" s="13" t="s">
        <v>12</v>
      </c>
      <c r="O16" s="13" t="s">
        <v>13</v>
      </c>
      <c r="P16" s="13" t="s">
        <v>14</v>
      </c>
    </row>
    <row r="17" spans="1:16" ht="35.25">
      <c r="A17" s="27" t="s">
        <v>46</v>
      </c>
      <c r="B17" s="20">
        <f t="shared" si="0"/>
      </c>
      <c r="C17" s="28"/>
      <c r="D17" s="9" t="str">
        <f>IF(C17&lt;&gt;"",IF(C17&lt;&gt;A17,"vérifie"," ")," ")</f>
        <v> </v>
      </c>
      <c r="E17" s="10" t="str">
        <f>IF(C17&lt;&gt;A17," ","parfait")</f>
        <v> </v>
      </c>
      <c r="F17" s="11"/>
      <c r="G17" s="13"/>
      <c r="H17" s="13"/>
      <c r="I17" s="13"/>
      <c r="J17" s="13"/>
      <c r="K17" s="13"/>
      <c r="L17" s="13"/>
      <c r="M17" s="13"/>
      <c r="N17" s="13"/>
      <c r="O17" s="13"/>
      <c r="P17" s="13"/>
    </row>
    <row r="18" spans="1:16" ht="35.25">
      <c r="A18" s="27" t="s">
        <v>38</v>
      </c>
      <c r="B18" s="20">
        <f t="shared" si="0"/>
      </c>
      <c r="C18" s="28"/>
      <c r="D18" s="9" t="str">
        <f>IF(C18&lt;&gt;"",IF(C18&lt;&gt;A18,"mon initiale"," ")," ")</f>
        <v> </v>
      </c>
      <c r="E18" s="10" t="str">
        <f>IF(C18&lt;&gt;A18," ","un rêve")</f>
        <v> </v>
      </c>
      <c r="F18" s="11"/>
      <c r="G18" s="13" t="s">
        <v>19</v>
      </c>
      <c r="H18" s="13" t="s">
        <v>20</v>
      </c>
      <c r="I18" s="13" t="s">
        <v>18</v>
      </c>
      <c r="J18" s="13" t="s">
        <v>21</v>
      </c>
      <c r="K18" s="13" t="s">
        <v>22</v>
      </c>
      <c r="L18" s="13" t="s">
        <v>23</v>
      </c>
      <c r="M18" s="13" t="s">
        <v>24</v>
      </c>
      <c r="N18" s="13" t="s">
        <v>25</v>
      </c>
      <c r="O18" s="13" t="s">
        <v>26</v>
      </c>
      <c r="P18" s="13" t="s">
        <v>27</v>
      </c>
    </row>
    <row r="19" spans="1:16" ht="35.25">
      <c r="A19" s="27" t="s">
        <v>47</v>
      </c>
      <c r="B19" s="20">
        <f t="shared" si="0"/>
      </c>
      <c r="C19" s="28"/>
      <c r="D19" s="9" t="str">
        <f>IF(C19&lt;&gt;"",IF(C19&lt;&gt;A19,"comme un serpent"," ")," ")</f>
        <v> </v>
      </c>
      <c r="E19" s="10" t="str">
        <f>IF(C19&lt;&gt;A19," ","hé oui")</f>
        <v> </v>
      </c>
      <c r="F19" s="11"/>
      <c r="G19" s="13"/>
      <c r="H19" s="13"/>
      <c r="I19" s="13"/>
      <c r="J19" s="13"/>
      <c r="K19" s="13"/>
      <c r="L19" s="13"/>
      <c r="M19" s="13"/>
      <c r="N19" s="13"/>
      <c r="O19" s="13"/>
      <c r="P19" s="13"/>
    </row>
    <row r="20" spans="1:16" ht="35.25">
      <c r="A20" s="27" t="s">
        <v>39</v>
      </c>
      <c r="B20" s="20">
        <f t="shared" si="0"/>
      </c>
      <c r="C20" s="28"/>
      <c r="D20" s="9" t="str">
        <f>IF(C20&lt;&gt;"",IF(C20&lt;&gt;A20,"c'est trop"," ")," ")</f>
        <v> </v>
      </c>
      <c r="E20" s="10" t="str">
        <f>IF(C20&lt;&gt;A20," ","bravissimo")</f>
        <v> </v>
      </c>
      <c r="F20" s="11"/>
      <c r="G20" s="13" t="s">
        <v>30</v>
      </c>
      <c r="H20" s="13" t="s">
        <v>31</v>
      </c>
      <c r="I20" s="13" t="s">
        <v>16</v>
      </c>
      <c r="J20" s="13" t="s">
        <v>32</v>
      </c>
      <c r="K20" s="13" t="s">
        <v>5</v>
      </c>
      <c r="L20" s="13" t="s">
        <v>33</v>
      </c>
      <c r="M20" s="13"/>
      <c r="N20" s="13"/>
      <c r="O20" s="13"/>
      <c r="P20" s="13"/>
    </row>
    <row r="21" spans="1:6" ht="35.25">
      <c r="A21" s="27" t="s">
        <v>41</v>
      </c>
      <c r="B21" s="20">
        <f t="shared" si="0"/>
      </c>
      <c r="C21" s="28"/>
      <c r="D21" s="9" t="str">
        <f>IF(C21&lt;&gt;"",IF(C21&lt;&gt;A21,"comme utile"," ")," ")</f>
        <v> </v>
      </c>
      <c r="E21" s="10" t="str">
        <f>IF(C21&lt;&gt;A21," ","félicitation")</f>
        <v> </v>
      </c>
      <c r="F21" s="11"/>
    </row>
    <row r="22" spans="1:6" ht="35.25">
      <c r="A22" s="27" t="s">
        <v>52</v>
      </c>
      <c r="B22" s="20">
        <f t="shared" si="0"/>
      </c>
      <c r="C22" s="28"/>
      <c r="D22" s="9" t="str">
        <f>IF(C22&lt;&gt;"",IF(C22&lt;&gt;A22,"c'est faux"," ")," ")</f>
        <v> </v>
      </c>
      <c r="E22" s="10" t="str">
        <f>IF(C22&lt;&gt;A22," ","voila c'est bien")</f>
        <v> </v>
      </c>
      <c r="F22" s="11"/>
    </row>
    <row r="23" spans="1:16" ht="35.25">
      <c r="A23" s="27" t="s">
        <v>50</v>
      </c>
      <c r="B23" s="20">
        <f t="shared" si="0"/>
      </c>
      <c r="C23" s="28"/>
      <c r="D23" s="9" t="str">
        <f>IF(C23&lt;&gt;"",IF(C23&lt;&gt;A23,"comme winnie"," ")," ")</f>
        <v> </v>
      </c>
      <c r="E23" s="10" t="str">
        <f>IF(C23&lt;&gt;A23," ","quel savoir")</f>
        <v> </v>
      </c>
      <c r="F23" s="11"/>
      <c r="G23" s="13" t="s">
        <v>0</v>
      </c>
      <c r="H23" s="13" t="s">
        <v>37</v>
      </c>
      <c r="I23" s="13" t="s">
        <v>28</v>
      </c>
      <c r="J23" s="13" t="s">
        <v>38</v>
      </c>
      <c r="K23" s="13" t="s">
        <v>39</v>
      </c>
      <c r="L23" s="13" t="s">
        <v>40</v>
      </c>
      <c r="M23" s="13" t="s">
        <v>41</v>
      </c>
      <c r="N23" s="13" t="s">
        <v>36</v>
      </c>
      <c r="O23" s="13" t="s">
        <v>42</v>
      </c>
      <c r="P23" s="13" t="s">
        <v>43</v>
      </c>
    </row>
    <row r="24" spans="1:16" ht="35.25">
      <c r="A24" s="27" t="s">
        <v>51</v>
      </c>
      <c r="B24" s="20">
        <f t="shared" si="0"/>
      </c>
      <c r="C24" s="28"/>
      <c r="D24" s="9" t="str">
        <f>IF(C24&lt;&gt;"",IF(C24&lt;&gt;A24,"et alors"," ")," ")</f>
        <v> </v>
      </c>
      <c r="E24" s="10" t="str">
        <f>IF(C24&lt;&gt;A24," ","c'était dur")</f>
        <v> </v>
      </c>
      <c r="F24" s="11"/>
      <c r="G24" s="13"/>
      <c r="H24" s="13"/>
      <c r="I24" s="13"/>
      <c r="J24" s="13"/>
      <c r="K24" s="13"/>
      <c r="L24" s="13"/>
      <c r="M24" s="13"/>
      <c r="N24" s="13"/>
      <c r="O24" s="13"/>
      <c r="P24" s="13"/>
    </row>
    <row r="25" spans="1:16" ht="35.25">
      <c r="A25" s="27" t="s">
        <v>40</v>
      </c>
      <c r="B25" s="20">
        <f t="shared" si="0"/>
      </c>
      <c r="C25" s="28"/>
      <c r="D25" s="9" t="str">
        <f>IF(C25&lt;&gt;"",IF(C25&lt;&gt;A25,"encore un effort"," ")," ")</f>
        <v> </v>
      </c>
      <c r="E25" s="10" t="str">
        <f>IF(C25&lt;&gt;A25," ","on touche au but")</f>
        <v> </v>
      </c>
      <c r="F25" s="11"/>
      <c r="G25" s="13" t="s">
        <v>46</v>
      </c>
      <c r="H25" s="13" t="s">
        <v>47</v>
      </c>
      <c r="I25" s="13" t="s">
        <v>17</v>
      </c>
      <c r="J25" s="13" t="s">
        <v>29</v>
      </c>
      <c r="K25" s="13" t="s">
        <v>34</v>
      </c>
      <c r="L25" s="13" t="s">
        <v>35</v>
      </c>
      <c r="M25" s="13" t="s">
        <v>44</v>
      </c>
      <c r="N25" s="13" t="s">
        <v>45</v>
      </c>
      <c r="O25" s="13" t="s">
        <v>48</v>
      </c>
      <c r="P25" s="13" t="s">
        <v>49</v>
      </c>
    </row>
    <row r="26" spans="1:16" ht="35.25">
      <c r="A26" s="27" t="s">
        <v>37</v>
      </c>
      <c r="B26" s="20">
        <f t="shared" si="0"/>
      </c>
      <c r="C26" s="28"/>
      <c r="D26" s="9" t="str">
        <f>IF(C26&lt;&gt;"",IF(C26&lt;&gt;A26,"aller aller"," ")," ")</f>
        <v> </v>
      </c>
      <c r="E26" s="10" t="str">
        <f>IF(C26&lt;&gt;A26," ","c'est fini bravo")</f>
        <v> </v>
      </c>
      <c r="F26" s="11"/>
      <c r="G26" s="13"/>
      <c r="H26" s="13"/>
      <c r="I26" s="13"/>
      <c r="J26" s="13"/>
      <c r="K26" s="13"/>
      <c r="L26" s="13"/>
      <c r="M26" s="13"/>
      <c r="N26" s="13"/>
      <c r="O26" s="13"/>
      <c r="P26" s="13"/>
    </row>
    <row r="27" spans="2:16" ht="35.25">
      <c r="B27" s="21">
        <f>UPPER(C27)</f>
      </c>
      <c r="C27" s="28"/>
      <c r="D27" s="9"/>
      <c r="E27" s="10"/>
      <c r="F27" s="11"/>
      <c r="G27" s="13" t="s">
        <v>50</v>
      </c>
      <c r="H27" s="13" t="s">
        <v>51</v>
      </c>
      <c r="I27" s="13" t="s">
        <v>15</v>
      </c>
      <c r="J27" s="13" t="s">
        <v>52</v>
      </c>
      <c r="K27" s="13" t="s">
        <v>4</v>
      </c>
      <c r="L27" s="13" t="s">
        <v>53</v>
      </c>
      <c r="M27" s="13"/>
      <c r="N27" s="13"/>
      <c r="O27" s="13"/>
      <c r="P27" s="13"/>
    </row>
  </sheetData>
  <sheetProtection password="CCA0" sheet="1" select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P26"/>
  <sheetViews>
    <sheetView zoomScalePageLayoutView="0" workbookViewId="0" topLeftCell="A1">
      <selection activeCell="C1" sqref="C1"/>
    </sheetView>
  </sheetViews>
  <sheetFormatPr defaultColWidth="11.00390625" defaultRowHeight="12.75"/>
  <cols>
    <col min="1" max="1" width="15.28125" style="1" customWidth="1"/>
    <col min="2" max="2" width="17.7109375" style="1" customWidth="1"/>
    <col min="3" max="3" width="16.28125" style="22" customWidth="1"/>
    <col min="4" max="4" width="31.00390625" style="3" customWidth="1"/>
    <col min="5" max="5" width="31.57421875" style="4" customWidth="1"/>
    <col min="6" max="6" width="3.421875" style="0" customWidth="1"/>
    <col min="7" max="15" width="2.7109375" style="0" customWidth="1"/>
    <col min="16" max="16" width="3.7109375" style="0" customWidth="1"/>
  </cols>
  <sheetData>
    <row r="1" spans="1:16" ht="23.25">
      <c r="A1" s="6" t="s">
        <v>80</v>
      </c>
      <c r="B1" s="7">
        <f aca="true" t="shared" si="0" ref="B1:B26">UPPER(C1)</f>
      </c>
      <c r="C1" s="23"/>
      <c r="D1" s="9" t="str">
        <f>IF(C1&lt;&gt;"",IF(C1&lt;&gt;A1,"regarde mieux"," ")," ")</f>
        <v> </v>
      </c>
      <c r="E1" s="10" t="str">
        <f>IF(C1&lt;&gt;A1," ","c'est bien continue")</f>
        <v> </v>
      </c>
      <c r="F1" s="11"/>
      <c r="G1" s="13" t="s">
        <v>1</v>
      </c>
      <c r="H1" s="13" t="s">
        <v>6</v>
      </c>
      <c r="I1" s="13" t="s">
        <v>7</v>
      </c>
      <c r="J1" s="13" t="s">
        <v>8</v>
      </c>
      <c r="K1" s="13" t="s">
        <v>9</v>
      </c>
      <c r="L1" s="13" t="s">
        <v>10</v>
      </c>
      <c r="M1" s="13" t="s">
        <v>11</v>
      </c>
      <c r="N1" s="13" t="s">
        <v>12</v>
      </c>
      <c r="O1" s="13" t="s">
        <v>13</v>
      </c>
      <c r="P1" s="13" t="s">
        <v>14</v>
      </c>
    </row>
    <row r="2" spans="1:16" ht="23.25">
      <c r="A2" s="6" t="s">
        <v>81</v>
      </c>
      <c r="B2" s="7">
        <f t="shared" si="0"/>
      </c>
      <c r="C2" s="23"/>
      <c r="D2" s="9" t="str">
        <f>IF(C2&lt;&gt;"",IF(C2&lt;&gt;A2,"fais attention"," ")," ")</f>
        <v> </v>
      </c>
      <c r="E2" s="10" t="str">
        <f>IF(C2&lt;&gt;A2," ","hé bien voilà")</f>
        <v> </v>
      </c>
      <c r="F2" s="11"/>
      <c r="G2" s="13"/>
      <c r="H2" s="13"/>
      <c r="I2" s="13"/>
      <c r="J2" s="13"/>
      <c r="K2" s="13"/>
      <c r="L2" s="13"/>
      <c r="M2" s="13"/>
      <c r="N2" s="13"/>
      <c r="O2" s="13"/>
      <c r="P2" s="13"/>
    </row>
    <row r="3" spans="1:16" ht="23.25">
      <c r="A3" s="6" t="s">
        <v>56</v>
      </c>
      <c r="B3" s="7">
        <f t="shared" si="0"/>
      </c>
      <c r="C3" s="23"/>
      <c r="D3" s="9" t="str">
        <f>IF(C3&lt;&gt;"",IF(C3&lt;&gt;A3,"allons allons"," ")," ")</f>
        <v> </v>
      </c>
      <c r="E3" s="10" t="str">
        <f>IF(C3&lt;&gt;A3," ","très bien")</f>
        <v> </v>
      </c>
      <c r="F3" s="11"/>
      <c r="G3" s="13" t="s">
        <v>19</v>
      </c>
      <c r="H3" s="13" t="s">
        <v>20</v>
      </c>
      <c r="I3" s="13" t="s">
        <v>18</v>
      </c>
      <c r="J3" s="13" t="s">
        <v>21</v>
      </c>
      <c r="K3" s="13" t="s">
        <v>22</v>
      </c>
      <c r="L3" s="13" t="s">
        <v>23</v>
      </c>
      <c r="M3" s="13" t="s">
        <v>24</v>
      </c>
      <c r="N3" s="13" t="s">
        <v>25</v>
      </c>
      <c r="O3" s="13" t="s">
        <v>26</v>
      </c>
      <c r="P3" s="13" t="s">
        <v>27</v>
      </c>
    </row>
    <row r="4" spans="1:16" ht="23.25">
      <c r="A4" s="6" t="s">
        <v>57</v>
      </c>
      <c r="B4" s="7">
        <f t="shared" si="0"/>
      </c>
      <c r="C4" s="23"/>
      <c r="D4" s="9" t="str">
        <f>IF(C4&lt;&gt;"",IF(C4&lt;&gt;A4,"mais non voyons"," ")," ")</f>
        <v> </v>
      </c>
      <c r="E4" s="10" t="str">
        <f>IF(C4&lt;&gt;A4," ","très fort")</f>
        <v> </v>
      </c>
      <c r="F4" s="11"/>
      <c r="G4" s="13"/>
      <c r="H4" s="13"/>
      <c r="I4" s="13"/>
      <c r="J4" s="13"/>
      <c r="K4" s="13"/>
      <c r="L4" s="13"/>
      <c r="M4" s="13"/>
      <c r="N4" s="13"/>
      <c r="O4" s="13"/>
      <c r="P4" s="13"/>
    </row>
    <row r="5" spans="1:16" ht="23.25">
      <c r="A5" s="6" t="s">
        <v>58</v>
      </c>
      <c r="B5" s="7">
        <f t="shared" si="0"/>
      </c>
      <c r="C5" s="23"/>
      <c r="D5" s="9" t="str">
        <f>IF(C5&lt;&gt;"",IF(C5&lt;&gt;A5,"essaie encore"," ")," ")</f>
        <v> </v>
      </c>
      <c r="E5" s="10" t="str">
        <f>IF(C5&lt;&gt;A5," ","magnifique")</f>
        <v> </v>
      </c>
      <c r="F5" s="11"/>
      <c r="G5" s="13" t="s">
        <v>30</v>
      </c>
      <c r="H5" s="13" t="s">
        <v>31</v>
      </c>
      <c r="I5" s="13" t="s">
        <v>16</v>
      </c>
      <c r="J5" s="13" t="s">
        <v>32</v>
      </c>
      <c r="K5" s="13" t="s">
        <v>5</v>
      </c>
      <c r="L5" s="13" t="s">
        <v>33</v>
      </c>
      <c r="M5" s="13"/>
      <c r="N5" s="13"/>
      <c r="O5" s="13"/>
      <c r="P5" s="13"/>
    </row>
    <row r="6" spans="1:6" ht="23.25">
      <c r="A6" s="6" t="s">
        <v>59</v>
      </c>
      <c r="B6" s="7">
        <f t="shared" si="0"/>
      </c>
      <c r="C6" s="23"/>
      <c r="D6" s="9" t="str">
        <f>IF(C6&lt;&gt;"",IF(C6&lt;&gt;A6,"s'il te plait"," ")," ")</f>
        <v> </v>
      </c>
      <c r="E6" s="10" t="str">
        <f>IF(C6&lt;&gt;A6," ","génial")</f>
        <v> </v>
      </c>
      <c r="F6" s="11"/>
    </row>
    <row r="7" spans="1:6" ht="23.25">
      <c r="A7" s="6" t="s">
        <v>60</v>
      </c>
      <c r="B7" s="7">
        <f t="shared" si="0"/>
      </c>
      <c r="C7" s="23"/>
      <c r="D7" s="9" t="str">
        <f>IF(C7&lt;&gt;"",IF(C7&lt;&gt;A7,"réfléchis"," ")," ")</f>
        <v> </v>
      </c>
      <c r="E7" s="10" t="str">
        <f>IF(C7&lt;&gt;A7," ","chapeau")</f>
        <v> </v>
      </c>
      <c r="F7" s="11"/>
    </row>
    <row r="8" spans="1:16" ht="23.25">
      <c r="A8" s="6" t="s">
        <v>61</v>
      </c>
      <c r="B8" s="7">
        <f t="shared" si="0"/>
      </c>
      <c r="C8" s="23"/>
      <c r="D8" s="9" t="str">
        <f>IF(C8&lt;&gt;"",IF(C8&lt;&gt;A8,"un effort"," ")," ")</f>
        <v> </v>
      </c>
      <c r="E8" s="10" t="str">
        <f>IF(C8&lt;&gt;A8," ","félicitation")</f>
        <v> </v>
      </c>
      <c r="F8" s="11"/>
      <c r="G8" s="13" t="s">
        <v>0</v>
      </c>
      <c r="H8" s="13" t="s">
        <v>37</v>
      </c>
      <c r="I8" s="13" t="s">
        <v>28</v>
      </c>
      <c r="J8" s="13" t="s">
        <v>38</v>
      </c>
      <c r="K8" s="13" t="s">
        <v>39</v>
      </c>
      <c r="L8" s="13" t="s">
        <v>40</v>
      </c>
      <c r="M8" s="13" t="s">
        <v>41</v>
      </c>
      <c r="N8" s="13" t="s">
        <v>36</v>
      </c>
      <c r="O8" s="13" t="s">
        <v>42</v>
      </c>
      <c r="P8" s="13" t="s">
        <v>43</v>
      </c>
    </row>
    <row r="9" spans="1:16" ht="23.25">
      <c r="A9" s="6" t="s">
        <v>62</v>
      </c>
      <c r="B9" s="7">
        <f t="shared" si="0"/>
      </c>
      <c r="C9" s="23"/>
      <c r="D9" s="9" t="str">
        <f>IF(C9&lt;&gt;"",IF(C9&lt;&gt;A9,"courage"," ")," ")</f>
        <v> </v>
      </c>
      <c r="E9" s="10" t="str">
        <f>IF(C9&lt;&gt;A9," ","très fort")</f>
        <v> </v>
      </c>
      <c r="F9" s="11"/>
      <c r="G9" s="13"/>
      <c r="H9" s="13"/>
      <c r="I9" s="13"/>
      <c r="J9" s="13"/>
      <c r="K9" s="13"/>
      <c r="L9" s="13"/>
      <c r="M9" s="13"/>
      <c r="N9" s="13"/>
      <c r="O9" s="13"/>
      <c r="P9" s="13"/>
    </row>
    <row r="10" spans="1:16" ht="23.25">
      <c r="A10" s="6" t="s">
        <v>63</v>
      </c>
      <c r="B10" s="7">
        <f t="shared" si="0"/>
      </c>
      <c r="C10" s="23"/>
      <c r="D10" s="9" t="str">
        <f>IF(C10&lt;&gt;"",IF(C10&lt;&gt;A10,"recommence"," ")," ")</f>
        <v> </v>
      </c>
      <c r="E10" s="10" t="str">
        <f>IF(C10&lt;&gt;A10," ","très très fort")</f>
        <v> </v>
      </c>
      <c r="F10" s="11"/>
      <c r="G10" s="13" t="s">
        <v>46</v>
      </c>
      <c r="H10" s="13" t="s">
        <v>47</v>
      </c>
      <c r="I10" s="13" t="s">
        <v>17</v>
      </c>
      <c r="J10" s="13" t="s">
        <v>29</v>
      </c>
      <c r="K10" s="13" t="s">
        <v>34</v>
      </c>
      <c r="L10" s="13" t="s">
        <v>35</v>
      </c>
      <c r="M10" s="13" t="s">
        <v>44</v>
      </c>
      <c r="N10" s="13" t="s">
        <v>45</v>
      </c>
      <c r="O10" s="13" t="s">
        <v>48</v>
      </c>
      <c r="P10" s="13" t="s">
        <v>49</v>
      </c>
    </row>
    <row r="11" spans="1:16" ht="23.25">
      <c r="A11" s="6" t="s">
        <v>64</v>
      </c>
      <c r="B11" s="7">
        <f t="shared" si="0"/>
      </c>
      <c r="C11" s="23"/>
      <c r="D11" s="9" t="str">
        <f>IF(C11&lt;&gt;"",IF(C11&lt;&gt;A11,"regarde mieux"," ")," ")</f>
        <v> </v>
      </c>
      <c r="E11" s="10" t="str">
        <f>IF(C11&lt;&gt;A11," ","fantastique")</f>
        <v> </v>
      </c>
      <c r="F11" s="11"/>
      <c r="G11" s="13"/>
      <c r="H11" s="13"/>
      <c r="I11" s="13"/>
      <c r="J11" s="13"/>
      <c r="K11" s="13"/>
      <c r="L11" s="13"/>
      <c r="M11" s="13"/>
      <c r="N11" s="13"/>
      <c r="O11" s="13"/>
      <c r="P11" s="13"/>
    </row>
    <row r="12" spans="1:16" ht="23.25">
      <c r="A12" s="6" t="s">
        <v>65</v>
      </c>
      <c r="B12" s="7">
        <f t="shared" si="0"/>
      </c>
      <c r="C12" s="23"/>
      <c r="D12" s="9" t="str">
        <f>IF(C12&lt;&gt;"",IF(C12&lt;&gt;A12,"réveille toi"," ")," ")</f>
        <v> </v>
      </c>
      <c r="E12" s="10" t="str">
        <f>IF(C12&lt;&gt;A12," ","sensationnel")</f>
        <v> </v>
      </c>
      <c r="F12" s="11"/>
      <c r="G12" s="13" t="s">
        <v>50</v>
      </c>
      <c r="H12" s="13" t="s">
        <v>51</v>
      </c>
      <c r="I12" s="13" t="s">
        <v>15</v>
      </c>
      <c r="J12" s="13" t="s">
        <v>52</v>
      </c>
      <c r="K12" s="13" t="s">
        <v>4</v>
      </c>
      <c r="L12" s="13" t="s">
        <v>53</v>
      </c>
      <c r="M12" s="13"/>
      <c r="N12" s="13"/>
      <c r="O12" s="13"/>
      <c r="P12" s="13"/>
    </row>
    <row r="13" spans="1:6" ht="23.25">
      <c r="A13" s="6" t="s">
        <v>66</v>
      </c>
      <c r="B13" s="7">
        <f t="shared" si="0"/>
      </c>
      <c r="C13" s="23"/>
      <c r="D13" s="9" t="str">
        <f>IF(C13&lt;&gt;"",IF(C13&lt;&gt;A13,"mais non mais non"," ")," ")</f>
        <v> </v>
      </c>
      <c r="E13" s="10" t="str">
        <f>IF(C13&lt;&gt;A13," ","tu m'impressionnes")</f>
        <v> </v>
      </c>
      <c r="F13" s="11"/>
    </row>
    <row r="14" spans="1:6" ht="23.25">
      <c r="A14" s="6" t="s">
        <v>67</v>
      </c>
      <c r="B14" s="7">
        <f t="shared" si="0"/>
      </c>
      <c r="C14" s="23"/>
      <c r="D14" s="9" t="str">
        <f>IF(C14&lt;&gt;"",IF(C14&lt;&gt;A14,"alors alors"," ")," ")</f>
        <v> </v>
      </c>
      <c r="E14" s="10" t="str">
        <f>IF(C14&lt;&gt;A14," ","mais oui")</f>
        <v> </v>
      </c>
      <c r="F14" s="11"/>
    </row>
    <row r="15" spans="1:16" ht="23.25">
      <c r="A15" s="6" t="s">
        <v>68</v>
      </c>
      <c r="B15" s="7">
        <f t="shared" si="0"/>
      </c>
      <c r="C15" s="23"/>
      <c r="D15" s="9" t="str">
        <f>IF(C15&lt;&gt;"",IF(C15&lt;&gt;A15,"déjà fatigué(e)"," ")," ")</f>
        <v> </v>
      </c>
      <c r="E15" s="10" t="str">
        <f>IF(C15&lt;&gt;A15," ","merveilleux")</f>
        <v> </v>
      </c>
      <c r="F15" s="11"/>
      <c r="G15" s="13" t="s">
        <v>1</v>
      </c>
      <c r="H15" s="13" t="s">
        <v>6</v>
      </c>
      <c r="I15" s="13" t="s">
        <v>7</v>
      </c>
      <c r="J15" s="13" t="s">
        <v>8</v>
      </c>
      <c r="K15" s="13" t="s">
        <v>9</v>
      </c>
      <c r="L15" s="13" t="s">
        <v>10</v>
      </c>
      <c r="M15" s="13" t="s">
        <v>11</v>
      </c>
      <c r="N15" s="13" t="s">
        <v>12</v>
      </c>
      <c r="O15" s="13" t="s">
        <v>13</v>
      </c>
      <c r="P15" s="13" t="s">
        <v>14</v>
      </c>
    </row>
    <row r="16" spans="1:16" ht="23.25">
      <c r="A16" s="6" t="s">
        <v>69</v>
      </c>
      <c r="B16" s="7">
        <f t="shared" si="0"/>
      </c>
      <c r="C16" s="23"/>
      <c r="D16" s="9" t="str">
        <f>IF(C16&lt;&gt;"",IF(C16&lt;&gt;A16,"vérifie"," ")," ")</f>
        <v> </v>
      </c>
      <c r="E16" s="10" t="str">
        <f>IF(C16&lt;&gt;A16," ","parfait")</f>
        <v> </v>
      </c>
      <c r="F16" s="11"/>
      <c r="G16" s="13"/>
      <c r="H16" s="13"/>
      <c r="I16" s="13"/>
      <c r="J16" s="13"/>
      <c r="K16" s="13"/>
      <c r="L16" s="13"/>
      <c r="M16" s="13"/>
      <c r="N16" s="13"/>
      <c r="O16" s="13"/>
      <c r="P16" s="13"/>
    </row>
    <row r="17" spans="1:16" ht="23.25">
      <c r="A17" s="6" t="s">
        <v>70</v>
      </c>
      <c r="B17" s="7">
        <f t="shared" si="0"/>
      </c>
      <c r="C17" s="23"/>
      <c r="D17" s="9" t="str">
        <f>IF(C17&lt;&gt;"",IF(C17&lt;&gt;A17,"mon initiale"," ")," ")</f>
        <v> </v>
      </c>
      <c r="E17" s="10" t="str">
        <f>IF(C17&lt;&gt;A17," ","un rêve")</f>
        <v> </v>
      </c>
      <c r="F17" s="11"/>
      <c r="G17" s="13" t="s">
        <v>19</v>
      </c>
      <c r="H17" s="13" t="s">
        <v>20</v>
      </c>
      <c r="I17" s="13" t="s">
        <v>18</v>
      </c>
      <c r="J17" s="13" t="s">
        <v>21</v>
      </c>
      <c r="K17" s="13" t="s">
        <v>22</v>
      </c>
      <c r="L17" s="13" t="s">
        <v>23</v>
      </c>
      <c r="M17" s="13" t="s">
        <v>24</v>
      </c>
      <c r="N17" s="13" t="s">
        <v>25</v>
      </c>
      <c r="O17" s="13" t="s">
        <v>26</v>
      </c>
      <c r="P17" s="13" t="s">
        <v>27</v>
      </c>
    </row>
    <row r="18" spans="1:16" ht="23.25">
      <c r="A18" s="6" t="s">
        <v>71</v>
      </c>
      <c r="B18" s="7">
        <f t="shared" si="0"/>
      </c>
      <c r="C18" s="23"/>
      <c r="D18" s="9" t="str">
        <f>IF(C18&lt;&gt;"",IF(C18&lt;&gt;A18,"comme un serpent"," ")," ")</f>
        <v> </v>
      </c>
      <c r="E18" s="10" t="str">
        <f>IF(C18&lt;&gt;A18," ","hé oui")</f>
        <v> </v>
      </c>
      <c r="F18" s="11"/>
      <c r="G18" s="13"/>
      <c r="H18" s="13"/>
      <c r="I18" s="13"/>
      <c r="J18" s="13"/>
      <c r="K18" s="13"/>
      <c r="L18" s="13"/>
      <c r="M18" s="13"/>
      <c r="N18" s="13"/>
      <c r="O18" s="13"/>
      <c r="P18" s="13"/>
    </row>
    <row r="19" spans="1:16" ht="23.25">
      <c r="A19" s="6" t="s">
        <v>72</v>
      </c>
      <c r="B19" s="7">
        <f t="shared" si="0"/>
      </c>
      <c r="C19" s="23"/>
      <c r="D19" s="9" t="str">
        <f>IF(C19&lt;&gt;"",IF(C19&lt;&gt;A19,"c'est trop"," ")," ")</f>
        <v> </v>
      </c>
      <c r="E19" s="10" t="str">
        <f>IF(C19&lt;&gt;A19," ","bravissimo")</f>
        <v> </v>
      </c>
      <c r="F19" s="11"/>
      <c r="G19" s="13" t="s">
        <v>30</v>
      </c>
      <c r="H19" s="13" t="s">
        <v>31</v>
      </c>
      <c r="I19" s="13" t="s">
        <v>16</v>
      </c>
      <c r="J19" s="13" t="s">
        <v>32</v>
      </c>
      <c r="K19" s="13" t="s">
        <v>5</v>
      </c>
      <c r="L19" s="13" t="s">
        <v>33</v>
      </c>
      <c r="M19" s="13"/>
      <c r="N19" s="13"/>
      <c r="O19" s="13"/>
      <c r="P19" s="13"/>
    </row>
    <row r="20" spans="1:6" ht="23.25">
      <c r="A20" s="6" t="s">
        <v>73</v>
      </c>
      <c r="B20" s="7">
        <f t="shared" si="0"/>
      </c>
      <c r="C20" s="23"/>
      <c r="D20" s="9" t="str">
        <f>IF(C20&lt;&gt;"",IF(C20&lt;&gt;A20,"comme utile"," ")," ")</f>
        <v> </v>
      </c>
      <c r="E20" s="10" t="str">
        <f>IF(C20&lt;&gt;A20," ","félicitation")</f>
        <v> </v>
      </c>
      <c r="F20" s="11"/>
    </row>
    <row r="21" spans="1:6" ht="23.25">
      <c r="A21" s="6" t="s">
        <v>74</v>
      </c>
      <c r="B21" s="7">
        <f t="shared" si="0"/>
      </c>
      <c r="C21" s="23"/>
      <c r="D21" s="9" t="str">
        <f>IF(C21&lt;&gt;"",IF(C21&lt;&gt;A21,"c'est faux"," ")," ")</f>
        <v> </v>
      </c>
      <c r="E21" s="10" t="str">
        <f>IF(C21&lt;&gt;A21," ","voila c'est bien")</f>
        <v> </v>
      </c>
      <c r="F21" s="11"/>
    </row>
    <row r="22" spans="1:16" ht="23.25">
      <c r="A22" s="6" t="s">
        <v>75</v>
      </c>
      <c r="B22" s="7">
        <f t="shared" si="0"/>
      </c>
      <c r="C22" s="23"/>
      <c r="D22" s="9" t="str">
        <f>IF(C22&lt;&gt;"",IF(C22&lt;&gt;A22,"comme winnie"," ")," ")</f>
        <v> </v>
      </c>
      <c r="E22" s="10" t="str">
        <f>IF(C22&lt;&gt;A22," ","quel savoir")</f>
        <v> </v>
      </c>
      <c r="F22" s="11"/>
      <c r="G22" s="13" t="s">
        <v>0</v>
      </c>
      <c r="H22" s="13" t="s">
        <v>37</v>
      </c>
      <c r="I22" s="13" t="s">
        <v>28</v>
      </c>
      <c r="J22" s="13" t="s">
        <v>38</v>
      </c>
      <c r="K22" s="13" t="s">
        <v>39</v>
      </c>
      <c r="L22" s="13" t="s">
        <v>40</v>
      </c>
      <c r="M22" s="13" t="s">
        <v>41</v>
      </c>
      <c r="N22" s="13" t="s">
        <v>36</v>
      </c>
      <c r="O22" s="13" t="s">
        <v>42</v>
      </c>
      <c r="P22" s="13" t="s">
        <v>43</v>
      </c>
    </row>
    <row r="23" spans="1:16" ht="23.25">
      <c r="A23" s="6" t="s">
        <v>76</v>
      </c>
      <c r="B23" s="7">
        <f t="shared" si="0"/>
      </c>
      <c r="C23" s="23"/>
      <c r="D23" s="9" t="str">
        <f>IF(C23&lt;&gt;"",IF(C23&lt;&gt;A23,"et alors"," ")," ")</f>
        <v> </v>
      </c>
      <c r="E23" s="10" t="str">
        <f>IF(C23&lt;&gt;A23," ","c'était dur")</f>
        <v> </v>
      </c>
      <c r="F23" s="11"/>
      <c r="G23" s="13"/>
      <c r="H23" s="13"/>
      <c r="I23" s="13"/>
      <c r="J23" s="13"/>
      <c r="K23" s="13"/>
      <c r="L23" s="13"/>
      <c r="M23" s="13"/>
      <c r="N23" s="13"/>
      <c r="O23" s="13"/>
      <c r="P23" s="13"/>
    </row>
    <row r="24" spans="1:16" ht="23.25">
      <c r="A24" s="6" t="s">
        <v>82</v>
      </c>
      <c r="B24" s="7">
        <f t="shared" si="0"/>
      </c>
      <c r="C24" s="23"/>
      <c r="D24" s="9" t="str">
        <f>IF(C24&lt;&gt;"",IF(C24&lt;&gt;A24,"encore un effort"," ")," ")</f>
        <v> </v>
      </c>
      <c r="E24" s="10" t="str">
        <f>IF(C24&lt;&gt;A24," ","on touche au but")</f>
        <v> </v>
      </c>
      <c r="F24" s="11"/>
      <c r="G24" s="13" t="s">
        <v>46</v>
      </c>
      <c r="H24" s="13" t="s">
        <v>47</v>
      </c>
      <c r="I24" s="13" t="s">
        <v>17</v>
      </c>
      <c r="J24" s="13" t="s">
        <v>29</v>
      </c>
      <c r="K24" s="13" t="s">
        <v>34</v>
      </c>
      <c r="L24" s="13" t="s">
        <v>35</v>
      </c>
      <c r="M24" s="13" t="s">
        <v>44</v>
      </c>
      <c r="N24" s="13" t="s">
        <v>45</v>
      </c>
      <c r="O24" s="13" t="s">
        <v>48</v>
      </c>
      <c r="P24" s="13" t="s">
        <v>49</v>
      </c>
    </row>
    <row r="25" spans="1:16" ht="23.25">
      <c r="A25" s="6" t="s">
        <v>78</v>
      </c>
      <c r="B25" s="7">
        <f t="shared" si="0"/>
      </c>
      <c r="C25" s="23"/>
      <c r="D25" s="9" t="str">
        <f>IF(C25&lt;&gt;"",IF(C25&lt;&gt;A25,"aller aller"," ")," ")</f>
        <v> </v>
      </c>
      <c r="E25" s="10" t="str">
        <f>IF(C25&lt;&gt;A25," ","c'est fini bravo")</f>
        <v> </v>
      </c>
      <c r="F25" s="11"/>
      <c r="G25" s="13"/>
      <c r="H25" s="13"/>
      <c r="I25" s="13"/>
      <c r="J25" s="13"/>
      <c r="K25" s="13"/>
      <c r="L25" s="13"/>
      <c r="M25" s="13"/>
      <c r="N25" s="13"/>
      <c r="O25" s="13"/>
      <c r="P25" s="13"/>
    </row>
    <row r="26" spans="1:16" ht="23.25">
      <c r="A26" s="6" t="s">
        <v>83</v>
      </c>
      <c r="B26" s="7">
        <f t="shared" si="0"/>
      </c>
      <c r="C26" s="23"/>
      <c r="D26" s="9"/>
      <c r="E26" s="10"/>
      <c r="F26" s="11"/>
      <c r="G26" s="13" t="s">
        <v>50</v>
      </c>
      <c r="H26" s="13" t="s">
        <v>51</v>
      </c>
      <c r="I26" s="13" t="s">
        <v>15</v>
      </c>
      <c r="J26" s="13" t="s">
        <v>52</v>
      </c>
      <c r="K26" s="13" t="s">
        <v>4</v>
      </c>
      <c r="L26" s="13" t="s">
        <v>53</v>
      </c>
      <c r="M26" s="13"/>
      <c r="N26" s="13"/>
      <c r="O26" s="13"/>
      <c r="P26" s="13"/>
    </row>
  </sheetData>
  <sheetProtection sheet="1" select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roland</cp:lastModifiedBy>
  <dcterms:modified xsi:type="dcterms:W3CDTF">2017-03-03T20:45:17Z</dcterms:modified>
  <cp:category/>
  <cp:version/>
  <cp:contentType/>
  <cp:contentStatus/>
</cp:coreProperties>
</file>